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13. Solucionario Programación Lineal Krajewski\Problemas resueltos solver\plan agregado\"/>
    </mc:Choice>
  </mc:AlternateContent>
  <xr:revisionPtr revIDLastSave="0" documentId="13_ncr:1_{A0735270-D39F-4402-9801-8AA7AAACF808}" xr6:coauthVersionLast="33" xr6:coauthVersionMax="33" xr10:uidLastSave="{00000000-0000-0000-0000-000000000000}"/>
  <bookViews>
    <workbookView xWindow="0" yWindow="0" windowWidth="14955" windowHeight="11745" activeTab="3" xr2:uid="{00000000-000D-0000-FFFF-FFFF00000000}"/>
  </bookViews>
  <sheets>
    <sheet name="Informe de respuestas 1" sheetId="11" r:id="rId1"/>
    <sheet name="Informe de sensibilidad 1" sheetId="12" r:id="rId2"/>
    <sheet name="Informe de límites 1" sheetId="13" r:id="rId3"/>
    <sheet name="Hoja1" sheetId="1" r:id="rId4"/>
  </sheets>
  <definedNames>
    <definedName name="solver_adj" localSheetId="3" hidden="1">Hoja1!$C$3:$I$6</definedName>
    <definedName name="solver_cvg" localSheetId="3" hidden="1">0.0001</definedName>
    <definedName name="solver_drv" localSheetId="3" hidden="1">2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Hoja1!$C$3:$C$6</definedName>
    <definedName name="solver_lhs2" localSheetId="3" hidden="1">Hoja1!$D$3:$D$6</definedName>
    <definedName name="solver_lhs3" localSheetId="3" hidden="1">Hoja1!$E$3:$E$6</definedName>
    <definedName name="solver_lhs4" localSheetId="3" hidden="1">Hoja1!$F$16</definedName>
    <definedName name="solver_lhs5" localSheetId="3" hidden="1">Hoja1!$F$3:$F$6</definedName>
    <definedName name="solver_lhs6" localSheetId="3" hidden="1">Hoja1!$G$16</definedName>
    <definedName name="solver_lhs7" localSheetId="3" hidden="1">Hoja1!$I$3:$I$6</definedName>
    <definedName name="solver_lhs8" localSheetId="3" hidden="1">Hoja1!$I$3:$I$6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7</definedName>
    <definedName name="solver_nwt" localSheetId="3" hidden="1">1</definedName>
    <definedName name="solver_opt" localSheetId="3" hidden="1">Hoja1!$C$9</definedName>
    <definedName name="solver_pre" localSheetId="3" hidden="1">0.000001</definedName>
    <definedName name="solver_rbv" localSheetId="3" hidden="1">2</definedName>
    <definedName name="solver_rel1" localSheetId="3" hidden="1">1</definedName>
    <definedName name="solver_rel2" localSheetId="3" hidden="1">1</definedName>
    <definedName name="solver_rel3" localSheetId="3" hidden="1">1</definedName>
    <definedName name="solver_rel4" localSheetId="3" hidden="1">2</definedName>
    <definedName name="solver_rel5" localSheetId="3" hidden="1">2</definedName>
    <definedName name="solver_rel6" localSheetId="3" hidden="1">2</definedName>
    <definedName name="solver_rel7" localSheetId="3" hidden="1">2</definedName>
    <definedName name="solver_rel8" localSheetId="3" hidden="1">2</definedName>
    <definedName name="solver_rhs1" localSheetId="3" hidden="1">Hoja1!$C$13:$C$16</definedName>
    <definedName name="solver_rhs2" localSheetId="3" hidden="1">Hoja1!$D$13:$D$16</definedName>
    <definedName name="solver_rhs3" localSheetId="3" hidden="1">Hoja1!$E$13:$E$16</definedName>
    <definedName name="solver_rhs4" localSheetId="3" hidden="1">40000</definedName>
    <definedName name="solver_rhs5" localSheetId="3" hidden="1">Hoja1!$F$13:$F$16</definedName>
    <definedName name="solver_rhs6" localSheetId="3" hidden="1">180</definedName>
    <definedName name="solver_rhs7" localSheetId="3" hidden="1">Hoja1!$G$13:$G$16</definedName>
    <definedName name="solver_rhs8" localSheetId="3" hidden="1">Hoja1!$I$13:$I$16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  <c r="C13" i="1"/>
  <c r="F13" i="1"/>
  <c r="G13" i="1"/>
  <c r="I7" i="1"/>
  <c r="F14" i="1" l="1"/>
  <c r="G14" i="1"/>
  <c r="F15" i="1"/>
  <c r="G15" i="1"/>
  <c r="F16" i="1"/>
  <c r="G16" i="1"/>
  <c r="C7" i="1" l="1"/>
  <c r="D7" i="1"/>
  <c r="E7" i="1"/>
  <c r="F7" i="1"/>
  <c r="G7" i="1"/>
  <c r="H7" i="1"/>
  <c r="C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Abel Alexandre Mendez Mendoza</author>
  </authors>
  <commentList>
    <comment ref="C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En este cuadro las celdas se encuentran con las fórmulas y valores de las restricciones</t>
        </r>
      </text>
    </comment>
    <comment ref="C1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=4000*Número de trabajadores</t>
        </r>
      </text>
    </comment>
    <comment ref="D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Valor máximo de la producción en tiempo extra
</t>
        </r>
      </text>
    </comment>
    <comment ref="E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Valor Máximo de la subcontratación</t>
        </r>
      </text>
    </comment>
    <comment ref="F1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Representa el cálculo del Inventario Final
Inv. Final = P.Regular+P.Extra+Subcontratación+Inv.Trim.Anterior-Demanda</t>
        </r>
      </text>
    </comment>
    <comment ref="G1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Balance de Trabajadores:
Nro.Trabajadores = Trab.delTrimestreAnt+Contratados-Despedidos</t>
        </r>
      </text>
    </comment>
  </commentList>
</comments>
</file>

<file path=xl/sharedStrings.xml><?xml version="1.0" encoding="utf-8"?>
<sst xmlns="http://schemas.openxmlformats.org/spreadsheetml/2006/main" count="414" uniqueCount="121">
  <si>
    <t>Demanda</t>
  </si>
  <si>
    <t>Inv. Final</t>
  </si>
  <si>
    <t>Subcontratación</t>
  </si>
  <si>
    <t>Producción Regular</t>
  </si>
  <si>
    <t>Producción Extra</t>
  </si>
  <si>
    <t>Contratados</t>
  </si>
  <si>
    <t>Despedidos</t>
  </si>
  <si>
    <t>Costo Unitario</t>
  </si>
  <si>
    <t>Costo Total</t>
  </si>
  <si>
    <t>Trabajadores Totales</t>
  </si>
  <si>
    <t>Microsoft Excel 16.0 Informe de respuestas</t>
  </si>
  <si>
    <t>Resultado: Solver encontró una solución. Se cumplen todas las restricciones y condiciones óptimas.</t>
  </si>
  <si>
    <t>Motor de Solver</t>
  </si>
  <si>
    <t>Opciones de Solver</t>
  </si>
  <si>
    <t>Tiempo máximo Ilimitado,  Iteraciones Ilimitado, Precision 0.000001</t>
  </si>
  <si>
    <t>Máximo de subproblemas Ilimitado, Máximo de soluciones de enteros Ilimitado, Tolerancia de enteros 1%, Asumir no negativo</t>
  </si>
  <si>
    <t>Celda objetivo (Mín)</t>
  </si>
  <si>
    <t>Celda</t>
  </si>
  <si>
    <t>Nombre</t>
  </si>
  <si>
    <t>Valor original</t>
  </si>
  <si>
    <t>Valor final</t>
  </si>
  <si>
    <t>Celdas de variables</t>
  </si>
  <si>
    <t>Entero</t>
  </si>
  <si>
    <t>Restricciones</t>
  </si>
  <si>
    <t>Valor de la celda</t>
  </si>
  <si>
    <t>Fórmula</t>
  </si>
  <si>
    <t>Estado</t>
  </si>
  <si>
    <t>Demora</t>
  </si>
  <si>
    <t>Costo Total Producción Regular</t>
  </si>
  <si>
    <t>Continuar</t>
  </si>
  <si>
    <t>Vinculante</t>
  </si>
  <si>
    <t>Microsoft Excel 16.0 Informe de sensibilidad</t>
  </si>
  <si>
    <t>Final</t>
  </si>
  <si>
    <t>Valor</t>
  </si>
  <si>
    <t>Reducido</t>
  </si>
  <si>
    <t>Microsoft Excel 16.0 Informe de límites</t>
  </si>
  <si>
    <t>Objetivo</t>
  </si>
  <si>
    <t>Variable</t>
  </si>
  <si>
    <t>Inferior</t>
  </si>
  <si>
    <t>Límite</t>
  </si>
  <si>
    <t>Resultado</t>
  </si>
  <si>
    <t>Superior</t>
  </si>
  <si>
    <t>VARIABLES DE DECISIÓN</t>
  </si>
  <si>
    <t>Trimestre</t>
  </si>
  <si>
    <t>Subtotales</t>
  </si>
  <si>
    <t>RESTRICCIONES</t>
  </si>
  <si>
    <t>Motor: Simplex LP</t>
  </si>
  <si>
    <t>$C$9</t>
  </si>
  <si>
    <t>$C$3</t>
  </si>
  <si>
    <t>$D$3</t>
  </si>
  <si>
    <t>$E$3</t>
  </si>
  <si>
    <t>$F$3</t>
  </si>
  <si>
    <t>$G$3</t>
  </si>
  <si>
    <t>$H$3</t>
  </si>
  <si>
    <t>$I$3</t>
  </si>
  <si>
    <t>$C$4</t>
  </si>
  <si>
    <t>$D$4</t>
  </si>
  <si>
    <t>$E$4</t>
  </si>
  <si>
    <t>$F$4</t>
  </si>
  <si>
    <t>$G$4</t>
  </si>
  <si>
    <t>$H$4</t>
  </si>
  <si>
    <t>$I$4</t>
  </si>
  <si>
    <t>$C$5</t>
  </si>
  <si>
    <t>$D$5</t>
  </si>
  <si>
    <t>$E$5</t>
  </si>
  <si>
    <t>$F$5</t>
  </si>
  <si>
    <t>$G$5</t>
  </si>
  <si>
    <t>$H$5</t>
  </si>
  <si>
    <t>$I$5</t>
  </si>
  <si>
    <t>$C$6</t>
  </si>
  <si>
    <t>$D$6</t>
  </si>
  <si>
    <t>$E$6</t>
  </si>
  <si>
    <t>$F$6</t>
  </si>
  <si>
    <t>$G$6</t>
  </si>
  <si>
    <t>$H$6</t>
  </si>
  <si>
    <t>$I$6</t>
  </si>
  <si>
    <t>$F$3=$F$13</t>
  </si>
  <si>
    <t>$F$4=$F$14</t>
  </si>
  <si>
    <t>$F$5=$F$15</t>
  </si>
  <si>
    <t>$F$6=$F$16</t>
  </si>
  <si>
    <t>$G$16</t>
  </si>
  <si>
    <t>$I$3=$G$13</t>
  </si>
  <si>
    <t>$I$4=$G$14</t>
  </si>
  <si>
    <t>$I$5=$G$15</t>
  </si>
  <si>
    <t>$I$6=$G$16</t>
  </si>
  <si>
    <t>$D$3&lt;=$D$13</t>
  </si>
  <si>
    <t>$D$4&lt;=$D$14</t>
  </si>
  <si>
    <t>$D$5&lt;=$D$15</t>
  </si>
  <si>
    <t>$D$6&lt;=$D$16</t>
  </si>
  <si>
    <t>$E$3&lt;=$E$13</t>
  </si>
  <si>
    <t>$E$4&lt;=$E$14</t>
  </si>
  <si>
    <t>$E$5&lt;=$E$15</t>
  </si>
  <si>
    <t>$E$6&lt;=$E$16</t>
  </si>
  <si>
    <t>Coste</t>
  </si>
  <si>
    <t>Coeficiente</t>
  </si>
  <si>
    <t>Permisible</t>
  </si>
  <si>
    <t>Aumentar</t>
  </si>
  <si>
    <t>Reducir</t>
  </si>
  <si>
    <t>Sombra</t>
  </si>
  <si>
    <t>Precio</t>
  </si>
  <si>
    <t>Restricción</t>
  </si>
  <si>
    <t>Lado derecho</t>
  </si>
  <si>
    <t>Hoja de cálculo: [Problema 18.xlsx]Hoja1</t>
  </si>
  <si>
    <t>Tiempo de la solución: 0.047 segundos.</t>
  </si>
  <si>
    <t>$C$3&lt;=$C$13</t>
  </si>
  <si>
    <t>$C$4&lt;=$C$14</t>
  </si>
  <si>
    <t>$C$5&lt;=$C$15</t>
  </si>
  <si>
    <t>$C$6&lt;=$C$16</t>
  </si>
  <si>
    <t>$F$16</t>
  </si>
  <si>
    <t>$F$16=40000</t>
  </si>
  <si>
    <t>$G$16=180</t>
  </si>
  <si>
    <t>Informe creado: 4/06/2018 17:56:31</t>
  </si>
  <si>
    <t>Iteraciones: 31 Subproblemas: 0</t>
  </si>
  <si>
    <t>Informe creado: 4/06/2018 17:56:32</t>
  </si>
  <si>
    <t>Producción Regular (Ai)</t>
  </si>
  <si>
    <t>Producción Extra (Bi)</t>
  </si>
  <si>
    <t>Subcontratación (Ci)</t>
  </si>
  <si>
    <t>Inv. Final (Di)</t>
  </si>
  <si>
    <t>Contratados (Ei)</t>
  </si>
  <si>
    <t>Despedidos (Fi)</t>
  </si>
  <si>
    <t>Trabajadores Totales (Gi)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</si>
</sst>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0" fillId="2" borderId="13" xfId="0" applyFill="1" applyBorder="1"/>
    <xf numFmtId="0" fontId="0" fillId="0" borderId="12" xfId="0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2</xdr:row>
      <xdr:rowOff>0</xdr:rowOff>
    </xdr:from>
    <xdr:to>
      <xdr:col>8</xdr:col>
      <xdr:colOff>1285875</xdr:colOff>
      <xdr:row>5</xdr:row>
      <xdr:rowOff>190500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685925" y="476250"/>
          <a:ext cx="7315200" cy="790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95250</xdr:colOff>
      <xdr:row>1</xdr:row>
      <xdr:rowOff>180975</xdr:rowOff>
    </xdr:from>
    <xdr:to>
      <xdr:col>9</xdr:col>
      <xdr:colOff>428625</xdr:colOff>
      <xdr:row>6</xdr:row>
      <xdr:rowOff>0</xdr:rowOff>
    </xdr:to>
    <xdr:sp macro="" textlink="">
      <xdr:nvSpPr>
        <xdr:cNvPr id="3" name="Cerrar llav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105900" y="457200"/>
          <a:ext cx="333375" cy="819150"/>
        </a:xfrm>
        <a:prstGeom prst="rightBrace">
          <a:avLst>
            <a:gd name="adj1" fmla="val 8333"/>
            <a:gd name="adj2" fmla="val 47675"/>
          </a:avLst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457200</xdr:colOff>
      <xdr:row>3</xdr:row>
      <xdr:rowOff>28575</xdr:rowOff>
    </xdr:from>
    <xdr:to>
      <xdr:col>12</xdr:col>
      <xdr:colOff>704850</xdr:colOff>
      <xdr:row>4</xdr:row>
      <xdr:rowOff>190500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467850" y="704850"/>
          <a:ext cx="25336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Celdas</a:t>
          </a:r>
          <a:r>
            <a:rPr lang="es-PE" sz="1100" b="1" baseline="0"/>
            <a:t> Variables con la solución óptima</a:t>
          </a:r>
        </a:p>
        <a:p>
          <a:endParaRPr lang="es-PE" sz="1100" b="1" baseline="0"/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7</xdr:col>
      <xdr:colOff>0</xdr:colOff>
      <xdr:row>15</xdr:row>
      <xdr:rowOff>190500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704975" y="2571750"/>
          <a:ext cx="5248275" cy="790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47625</xdr:colOff>
      <xdr:row>11</xdr:row>
      <xdr:rowOff>247650</xdr:rowOff>
    </xdr:from>
    <xdr:to>
      <xdr:col>7</xdr:col>
      <xdr:colOff>381000</xdr:colOff>
      <xdr:row>16</xdr:row>
      <xdr:rowOff>9525</xdr:rowOff>
    </xdr:to>
    <xdr:sp macro="" textlink="">
      <xdr:nvSpPr>
        <xdr:cNvPr id="7" name="Cerrar llav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000875" y="2562225"/>
          <a:ext cx="333375" cy="819150"/>
        </a:xfrm>
        <a:prstGeom prst="rightBrace">
          <a:avLst>
            <a:gd name="adj1" fmla="val 8333"/>
            <a:gd name="adj2" fmla="val 47675"/>
          </a:avLst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390525</xdr:colOff>
      <xdr:row>12</xdr:row>
      <xdr:rowOff>161924</xdr:rowOff>
    </xdr:from>
    <xdr:to>
      <xdr:col>10</xdr:col>
      <xdr:colOff>371475</xdr:colOff>
      <xdr:row>15</xdr:row>
      <xdr:rowOff>47624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7343775" y="2733674"/>
          <a:ext cx="28003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Celdas</a:t>
          </a:r>
          <a:r>
            <a:rPr lang="es-PE" sz="1100" b="1" baseline="0"/>
            <a:t> que contienen fórmulas de cálculo para las restricciones</a:t>
          </a:r>
        </a:p>
        <a:p>
          <a:endParaRPr lang="es-PE" sz="1100" b="1" baseline="0"/>
        </a:p>
        <a:p>
          <a:endParaRPr lang="es-PE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showGridLines="0" topLeftCell="A10" workbookViewId="0"/>
  </sheetViews>
  <sheetFormatPr baseColWidth="10" defaultRowHeight="15" x14ac:dyDescent="0.25"/>
  <cols>
    <col min="1" max="1" width="2.28515625" customWidth="1"/>
    <col min="2" max="2" width="6.28515625" customWidth="1"/>
    <col min="3" max="3" width="28.7109375" bestFit="1" customWidth="1"/>
    <col min="4" max="4" width="15.5703125" bestFit="1" customWidth="1"/>
    <col min="5" max="5" width="12.5703125" customWidth="1"/>
    <col min="6" max="6" width="10.5703125" customWidth="1"/>
    <col min="7" max="7" width="8" customWidth="1"/>
  </cols>
  <sheetData>
    <row r="1" spans="1:5" x14ac:dyDescent="0.25">
      <c r="A1" s="1" t="s">
        <v>10</v>
      </c>
    </row>
    <row r="2" spans="1:5" x14ac:dyDescent="0.25">
      <c r="A2" s="1" t="s">
        <v>102</v>
      </c>
    </row>
    <row r="3" spans="1:5" x14ac:dyDescent="0.25">
      <c r="A3" s="1" t="s">
        <v>111</v>
      </c>
    </row>
    <row r="4" spans="1:5" x14ac:dyDescent="0.25">
      <c r="A4" s="1" t="s">
        <v>11</v>
      </c>
    </row>
    <row r="5" spans="1:5" x14ac:dyDescent="0.25">
      <c r="A5" s="1" t="s">
        <v>12</v>
      </c>
    </row>
    <row r="6" spans="1:5" x14ac:dyDescent="0.25">
      <c r="A6" s="1"/>
      <c r="B6" t="s">
        <v>46</v>
      </c>
    </row>
    <row r="7" spans="1:5" x14ac:dyDescent="0.25">
      <c r="A7" s="1"/>
      <c r="B7" t="s">
        <v>103</v>
      </c>
    </row>
    <row r="8" spans="1:5" x14ac:dyDescent="0.25">
      <c r="A8" s="1"/>
      <c r="B8" t="s">
        <v>112</v>
      </c>
    </row>
    <row r="9" spans="1:5" x14ac:dyDescent="0.25">
      <c r="A9" s="1" t="s">
        <v>13</v>
      </c>
    </row>
    <row r="10" spans="1:5" x14ac:dyDescent="0.25">
      <c r="B10" t="s">
        <v>14</v>
      </c>
    </row>
    <row r="11" spans="1:5" x14ac:dyDescent="0.25">
      <c r="B11" t="s">
        <v>15</v>
      </c>
    </row>
    <row r="14" spans="1:5" ht="15.75" thickBot="1" x14ac:dyDescent="0.3">
      <c r="A14" t="s">
        <v>16</v>
      </c>
    </row>
    <row r="15" spans="1:5" ht="15.75" thickBot="1" x14ac:dyDescent="0.3">
      <c r="B15" s="14" t="s">
        <v>17</v>
      </c>
      <c r="C15" s="14" t="s">
        <v>18</v>
      </c>
      <c r="D15" s="14" t="s">
        <v>19</v>
      </c>
      <c r="E15" s="14" t="s">
        <v>20</v>
      </c>
    </row>
    <row r="16" spans="1:5" ht="15.75" thickBot="1" x14ac:dyDescent="0.3">
      <c r="B16" s="2" t="s">
        <v>47</v>
      </c>
      <c r="C16" s="2" t="s">
        <v>28</v>
      </c>
      <c r="D16" s="4">
        <v>2374900</v>
      </c>
      <c r="E16" s="4">
        <v>2811300</v>
      </c>
    </row>
    <row r="19" spans="1:6" ht="15.75" thickBot="1" x14ac:dyDescent="0.3">
      <c r="A19" t="s">
        <v>21</v>
      </c>
    </row>
    <row r="20" spans="1:6" ht="15.75" thickBot="1" x14ac:dyDescent="0.3">
      <c r="B20" s="14" t="s">
        <v>17</v>
      </c>
      <c r="C20" s="14" t="s">
        <v>18</v>
      </c>
      <c r="D20" s="14" t="s">
        <v>19</v>
      </c>
      <c r="E20" s="14" t="s">
        <v>20</v>
      </c>
      <c r="F20" s="14" t="s">
        <v>22</v>
      </c>
    </row>
    <row r="21" spans="1:6" x14ac:dyDescent="0.25">
      <c r="B21" s="3" t="s">
        <v>48</v>
      </c>
      <c r="C21" s="3" t="s">
        <v>3</v>
      </c>
      <c r="D21" s="5">
        <v>380000</v>
      </c>
      <c r="E21" s="5">
        <v>400000</v>
      </c>
      <c r="F21" s="3" t="s">
        <v>29</v>
      </c>
    </row>
    <row r="22" spans="1:6" x14ac:dyDescent="0.25">
      <c r="B22" s="3" t="s">
        <v>49</v>
      </c>
      <c r="C22" s="3" t="s">
        <v>4</v>
      </c>
      <c r="D22" s="5">
        <v>30000</v>
      </c>
      <c r="E22" s="5">
        <v>30000</v>
      </c>
      <c r="F22" s="3" t="s">
        <v>29</v>
      </c>
    </row>
    <row r="23" spans="1:6" x14ac:dyDescent="0.25">
      <c r="B23" s="3" t="s">
        <v>50</v>
      </c>
      <c r="C23" s="3" t="s">
        <v>2</v>
      </c>
      <c r="D23" s="5">
        <v>0</v>
      </c>
      <c r="E23" s="5">
        <v>10000</v>
      </c>
      <c r="F23" s="3" t="s">
        <v>29</v>
      </c>
    </row>
    <row r="24" spans="1:6" x14ac:dyDescent="0.25">
      <c r="B24" s="3" t="s">
        <v>51</v>
      </c>
      <c r="C24" s="3" t="s">
        <v>1</v>
      </c>
      <c r="D24" s="5">
        <v>350000</v>
      </c>
      <c r="E24" s="5">
        <v>380000</v>
      </c>
      <c r="F24" s="3" t="s">
        <v>29</v>
      </c>
    </row>
    <row r="25" spans="1:6" x14ac:dyDescent="0.25">
      <c r="B25" s="3" t="s">
        <v>52</v>
      </c>
      <c r="C25" s="3" t="s">
        <v>5</v>
      </c>
      <c r="D25" s="5">
        <v>0</v>
      </c>
      <c r="E25" s="5">
        <v>19.999999999999993</v>
      </c>
      <c r="F25" s="3" t="s">
        <v>29</v>
      </c>
    </row>
    <row r="26" spans="1:6" x14ac:dyDescent="0.25">
      <c r="B26" s="3" t="s">
        <v>53</v>
      </c>
      <c r="C26" s="3" t="s">
        <v>6</v>
      </c>
      <c r="D26" s="5">
        <v>85</v>
      </c>
      <c r="E26" s="5">
        <v>0</v>
      </c>
      <c r="F26" s="3" t="s">
        <v>29</v>
      </c>
    </row>
    <row r="27" spans="1:6" x14ac:dyDescent="0.25">
      <c r="B27" s="3" t="s">
        <v>54</v>
      </c>
      <c r="C27" s="3" t="s">
        <v>9</v>
      </c>
      <c r="D27" s="5">
        <v>95</v>
      </c>
      <c r="E27" s="5">
        <v>200</v>
      </c>
      <c r="F27" s="3" t="s">
        <v>29</v>
      </c>
    </row>
    <row r="28" spans="1:6" x14ac:dyDescent="0.25">
      <c r="B28" s="3" t="s">
        <v>55</v>
      </c>
      <c r="C28" s="3" t="s">
        <v>3</v>
      </c>
      <c r="D28" s="5">
        <v>380000</v>
      </c>
      <c r="E28" s="5">
        <v>400000</v>
      </c>
      <c r="F28" s="3" t="s">
        <v>29</v>
      </c>
    </row>
    <row r="29" spans="1:6" x14ac:dyDescent="0.25">
      <c r="B29" s="3" t="s">
        <v>56</v>
      </c>
      <c r="C29" s="3" t="s">
        <v>4</v>
      </c>
      <c r="D29" s="5">
        <v>30000</v>
      </c>
      <c r="E29" s="5">
        <v>30000</v>
      </c>
      <c r="F29" s="3" t="s">
        <v>29</v>
      </c>
    </row>
    <row r="30" spans="1:6" x14ac:dyDescent="0.25">
      <c r="B30" s="3" t="s">
        <v>57</v>
      </c>
      <c r="C30" s="3" t="s">
        <v>2</v>
      </c>
      <c r="D30" s="5">
        <v>0</v>
      </c>
      <c r="E30" s="5">
        <v>10000</v>
      </c>
      <c r="F30" s="3" t="s">
        <v>29</v>
      </c>
    </row>
    <row r="31" spans="1:6" x14ac:dyDescent="0.25">
      <c r="B31" s="3" t="s">
        <v>58</v>
      </c>
      <c r="C31" s="3" t="s">
        <v>1</v>
      </c>
      <c r="D31" s="5">
        <v>349999.99999999994</v>
      </c>
      <c r="E31" s="5">
        <v>409999.99999999994</v>
      </c>
      <c r="F31" s="3" t="s">
        <v>29</v>
      </c>
    </row>
    <row r="32" spans="1:6" x14ac:dyDescent="0.25">
      <c r="B32" s="3" t="s">
        <v>59</v>
      </c>
      <c r="C32" s="3" t="s">
        <v>5</v>
      </c>
      <c r="D32" s="5">
        <v>0</v>
      </c>
      <c r="E32" s="5">
        <v>0</v>
      </c>
      <c r="F32" s="3" t="s">
        <v>29</v>
      </c>
    </row>
    <row r="33" spans="2:6" x14ac:dyDescent="0.25">
      <c r="B33" s="3" t="s">
        <v>60</v>
      </c>
      <c r="C33" s="3" t="s">
        <v>6</v>
      </c>
      <c r="D33" s="5">
        <v>0</v>
      </c>
      <c r="E33" s="5">
        <v>0</v>
      </c>
      <c r="F33" s="3" t="s">
        <v>29</v>
      </c>
    </row>
    <row r="34" spans="2:6" x14ac:dyDescent="0.25">
      <c r="B34" s="3" t="s">
        <v>61</v>
      </c>
      <c r="C34" s="3" t="s">
        <v>9</v>
      </c>
      <c r="D34" s="5">
        <v>95</v>
      </c>
      <c r="E34" s="5">
        <v>200</v>
      </c>
      <c r="F34" s="3" t="s">
        <v>29</v>
      </c>
    </row>
    <row r="35" spans="2:6" x14ac:dyDescent="0.25">
      <c r="B35" s="3" t="s">
        <v>62</v>
      </c>
      <c r="C35" s="3" t="s">
        <v>3</v>
      </c>
      <c r="D35" s="5">
        <v>380000.00000000006</v>
      </c>
      <c r="E35" s="5">
        <v>400000.00000000006</v>
      </c>
      <c r="F35" s="3" t="s">
        <v>29</v>
      </c>
    </row>
    <row r="36" spans="2:6" x14ac:dyDescent="0.25">
      <c r="B36" s="3" t="s">
        <v>63</v>
      </c>
      <c r="C36" s="3" t="s">
        <v>4</v>
      </c>
      <c r="D36" s="5">
        <v>30000</v>
      </c>
      <c r="E36" s="5">
        <v>30000</v>
      </c>
      <c r="F36" s="3" t="s">
        <v>29</v>
      </c>
    </row>
    <row r="37" spans="2:6" x14ac:dyDescent="0.25">
      <c r="B37" s="3" t="s">
        <v>64</v>
      </c>
      <c r="C37" s="3" t="s">
        <v>2</v>
      </c>
      <c r="D37" s="5">
        <v>10000</v>
      </c>
      <c r="E37" s="5">
        <v>10000</v>
      </c>
      <c r="F37" s="3" t="s">
        <v>29</v>
      </c>
    </row>
    <row r="38" spans="2:6" x14ac:dyDescent="0.25">
      <c r="B38" s="3" t="s">
        <v>65</v>
      </c>
      <c r="C38" s="3" t="s">
        <v>1</v>
      </c>
      <c r="D38" s="5">
        <v>0</v>
      </c>
      <c r="E38" s="5">
        <v>80000</v>
      </c>
      <c r="F38" s="3" t="s">
        <v>29</v>
      </c>
    </row>
    <row r="39" spans="2:6" x14ac:dyDescent="0.25">
      <c r="B39" s="3" t="s">
        <v>66</v>
      </c>
      <c r="C39" s="3" t="s">
        <v>5</v>
      </c>
      <c r="D39" s="5">
        <v>0</v>
      </c>
      <c r="E39" s="5">
        <v>0</v>
      </c>
      <c r="F39" s="3" t="s">
        <v>29</v>
      </c>
    </row>
    <row r="40" spans="2:6" x14ac:dyDescent="0.25">
      <c r="B40" s="3" t="s">
        <v>67</v>
      </c>
      <c r="C40" s="3" t="s">
        <v>6</v>
      </c>
      <c r="D40" s="5">
        <v>0</v>
      </c>
      <c r="E40" s="5">
        <v>0</v>
      </c>
      <c r="F40" s="3" t="s">
        <v>29</v>
      </c>
    </row>
    <row r="41" spans="2:6" x14ac:dyDescent="0.25">
      <c r="B41" s="3" t="s">
        <v>68</v>
      </c>
      <c r="C41" s="3" t="s">
        <v>9</v>
      </c>
      <c r="D41" s="5">
        <v>95.000000000000014</v>
      </c>
      <c r="E41" s="5">
        <v>200.00000000000003</v>
      </c>
      <c r="F41" s="3" t="s">
        <v>29</v>
      </c>
    </row>
    <row r="42" spans="2:6" x14ac:dyDescent="0.25">
      <c r="B42" s="3" t="s">
        <v>69</v>
      </c>
      <c r="C42" s="3" t="s">
        <v>3</v>
      </c>
      <c r="D42" s="5">
        <v>480000</v>
      </c>
      <c r="E42" s="5">
        <v>360000</v>
      </c>
      <c r="F42" s="3" t="s">
        <v>29</v>
      </c>
    </row>
    <row r="43" spans="2:6" x14ac:dyDescent="0.25">
      <c r="B43" s="3" t="s">
        <v>70</v>
      </c>
      <c r="C43" s="3" t="s">
        <v>4</v>
      </c>
      <c r="D43" s="5">
        <v>0</v>
      </c>
      <c r="E43" s="5">
        <v>30000</v>
      </c>
      <c r="F43" s="3" t="s">
        <v>29</v>
      </c>
    </row>
    <row r="44" spans="2:6" x14ac:dyDescent="0.25">
      <c r="B44" s="3" t="s">
        <v>71</v>
      </c>
      <c r="C44" s="3" t="s">
        <v>2</v>
      </c>
      <c r="D44" s="5">
        <v>0</v>
      </c>
      <c r="E44" s="5">
        <v>10000</v>
      </c>
      <c r="F44" s="3" t="s">
        <v>29</v>
      </c>
    </row>
    <row r="45" spans="2:6" x14ac:dyDescent="0.25">
      <c r="B45" s="3" t="s">
        <v>72</v>
      </c>
      <c r="C45" s="3" t="s">
        <v>1</v>
      </c>
      <c r="D45" s="5">
        <v>40000</v>
      </c>
      <c r="E45" s="5">
        <v>40000</v>
      </c>
      <c r="F45" s="3" t="s">
        <v>29</v>
      </c>
    </row>
    <row r="46" spans="2:6" x14ac:dyDescent="0.25">
      <c r="B46" s="3" t="s">
        <v>73</v>
      </c>
      <c r="C46" s="3" t="s">
        <v>5</v>
      </c>
      <c r="D46" s="5">
        <v>84.999999999999986</v>
      </c>
      <c r="E46" s="5">
        <v>0</v>
      </c>
      <c r="F46" s="3" t="s">
        <v>29</v>
      </c>
    </row>
    <row r="47" spans="2:6" x14ac:dyDescent="0.25">
      <c r="B47" s="3" t="s">
        <v>74</v>
      </c>
      <c r="C47" s="3" t="s">
        <v>6</v>
      </c>
      <c r="D47" s="5">
        <v>0</v>
      </c>
      <c r="E47" s="5">
        <v>20.000000000000007</v>
      </c>
      <c r="F47" s="3" t="s">
        <v>29</v>
      </c>
    </row>
    <row r="48" spans="2:6" ht="15.75" thickBot="1" x14ac:dyDescent="0.3">
      <c r="B48" s="2" t="s">
        <v>75</v>
      </c>
      <c r="C48" s="2" t="s">
        <v>9</v>
      </c>
      <c r="D48" s="4">
        <v>180</v>
      </c>
      <c r="E48" s="4">
        <v>180</v>
      </c>
      <c r="F48" s="2" t="s">
        <v>29</v>
      </c>
    </row>
    <row r="51" spans="1:7" ht="15.75" thickBot="1" x14ac:dyDescent="0.3">
      <c r="A51" t="s">
        <v>23</v>
      </c>
    </row>
    <row r="52" spans="1:7" ht="15.75" thickBot="1" x14ac:dyDescent="0.3">
      <c r="B52" s="14" t="s">
        <v>17</v>
      </c>
      <c r="C52" s="14" t="s">
        <v>18</v>
      </c>
      <c r="D52" s="14" t="s">
        <v>24</v>
      </c>
      <c r="E52" s="14" t="s">
        <v>25</v>
      </c>
      <c r="F52" s="14" t="s">
        <v>26</v>
      </c>
      <c r="G52" s="14" t="s">
        <v>27</v>
      </c>
    </row>
    <row r="53" spans="1:7" x14ac:dyDescent="0.25">
      <c r="B53" s="3" t="s">
        <v>48</v>
      </c>
      <c r="C53" s="3" t="s">
        <v>3</v>
      </c>
      <c r="D53" s="5">
        <v>400000</v>
      </c>
      <c r="E53" s="3" t="s">
        <v>104</v>
      </c>
      <c r="F53" s="3" t="s">
        <v>30</v>
      </c>
      <c r="G53" s="3">
        <v>0</v>
      </c>
    </row>
    <row r="54" spans="1:7" x14ac:dyDescent="0.25">
      <c r="B54" s="3" t="s">
        <v>55</v>
      </c>
      <c r="C54" s="3" t="s">
        <v>3</v>
      </c>
      <c r="D54" s="5">
        <v>400000</v>
      </c>
      <c r="E54" s="3" t="s">
        <v>105</v>
      </c>
      <c r="F54" s="3" t="s">
        <v>30</v>
      </c>
      <c r="G54" s="3">
        <v>0</v>
      </c>
    </row>
    <row r="55" spans="1:7" x14ac:dyDescent="0.25">
      <c r="B55" s="3" t="s">
        <v>62</v>
      </c>
      <c r="C55" s="3" t="s">
        <v>3</v>
      </c>
      <c r="D55" s="5">
        <v>400000.00000000006</v>
      </c>
      <c r="E55" s="3" t="s">
        <v>106</v>
      </c>
      <c r="F55" s="3" t="s">
        <v>30</v>
      </c>
      <c r="G55" s="3">
        <v>0</v>
      </c>
    </row>
    <row r="56" spans="1:7" x14ac:dyDescent="0.25">
      <c r="B56" s="3" t="s">
        <v>69</v>
      </c>
      <c r="C56" s="3" t="s">
        <v>3</v>
      </c>
      <c r="D56" s="5">
        <v>360000</v>
      </c>
      <c r="E56" s="3" t="s">
        <v>107</v>
      </c>
      <c r="F56" s="3" t="s">
        <v>30</v>
      </c>
      <c r="G56" s="3">
        <v>0</v>
      </c>
    </row>
    <row r="57" spans="1:7" x14ac:dyDescent="0.25">
      <c r="B57" s="3" t="s">
        <v>108</v>
      </c>
      <c r="C57" s="3" t="s">
        <v>1</v>
      </c>
      <c r="D57" s="5">
        <v>40000</v>
      </c>
      <c r="E57" s="3" t="s">
        <v>109</v>
      </c>
      <c r="F57" s="3" t="s">
        <v>30</v>
      </c>
      <c r="G57" s="3">
        <v>0</v>
      </c>
    </row>
    <row r="58" spans="1:7" x14ac:dyDescent="0.25">
      <c r="B58" s="3" t="s">
        <v>51</v>
      </c>
      <c r="C58" s="3" t="s">
        <v>1</v>
      </c>
      <c r="D58" s="5">
        <v>380000</v>
      </c>
      <c r="E58" s="3" t="s">
        <v>76</v>
      </c>
      <c r="F58" s="3" t="s">
        <v>30</v>
      </c>
      <c r="G58" s="3">
        <v>0</v>
      </c>
    </row>
    <row r="59" spans="1:7" x14ac:dyDescent="0.25">
      <c r="B59" s="3" t="s">
        <v>58</v>
      </c>
      <c r="C59" s="3" t="s">
        <v>1</v>
      </c>
      <c r="D59" s="5">
        <v>409999.99999999994</v>
      </c>
      <c r="E59" s="3" t="s">
        <v>77</v>
      </c>
      <c r="F59" s="3" t="s">
        <v>30</v>
      </c>
      <c r="G59" s="3">
        <v>0</v>
      </c>
    </row>
    <row r="60" spans="1:7" x14ac:dyDescent="0.25">
      <c r="B60" s="3" t="s">
        <v>65</v>
      </c>
      <c r="C60" s="3" t="s">
        <v>1</v>
      </c>
      <c r="D60" s="5">
        <v>80000</v>
      </c>
      <c r="E60" s="3" t="s">
        <v>78</v>
      </c>
      <c r="F60" s="3" t="s">
        <v>30</v>
      </c>
      <c r="G60" s="3">
        <v>0</v>
      </c>
    </row>
    <row r="61" spans="1:7" x14ac:dyDescent="0.25">
      <c r="B61" s="3" t="s">
        <v>72</v>
      </c>
      <c r="C61" s="3" t="s">
        <v>1</v>
      </c>
      <c r="D61" s="5">
        <v>40000</v>
      </c>
      <c r="E61" s="3" t="s">
        <v>79</v>
      </c>
      <c r="F61" s="3" t="s">
        <v>30</v>
      </c>
      <c r="G61" s="3">
        <v>0</v>
      </c>
    </row>
    <row r="62" spans="1:7" x14ac:dyDescent="0.25">
      <c r="B62" s="3" t="s">
        <v>80</v>
      </c>
      <c r="C62" s="3" t="s">
        <v>9</v>
      </c>
      <c r="D62" s="5">
        <v>180.00000000000003</v>
      </c>
      <c r="E62" s="3" t="s">
        <v>110</v>
      </c>
      <c r="F62" s="3" t="s">
        <v>30</v>
      </c>
      <c r="G62" s="3">
        <v>0</v>
      </c>
    </row>
    <row r="63" spans="1:7" x14ac:dyDescent="0.25">
      <c r="B63" s="3" t="s">
        <v>54</v>
      </c>
      <c r="C63" s="3" t="s">
        <v>9</v>
      </c>
      <c r="D63" s="5">
        <v>200</v>
      </c>
      <c r="E63" s="3" t="s">
        <v>81</v>
      </c>
      <c r="F63" s="3" t="s">
        <v>30</v>
      </c>
      <c r="G63" s="3">
        <v>0</v>
      </c>
    </row>
    <row r="64" spans="1:7" x14ac:dyDescent="0.25">
      <c r="B64" s="3" t="s">
        <v>61</v>
      </c>
      <c r="C64" s="3" t="s">
        <v>9</v>
      </c>
      <c r="D64" s="5">
        <v>200</v>
      </c>
      <c r="E64" s="3" t="s">
        <v>82</v>
      </c>
      <c r="F64" s="3" t="s">
        <v>30</v>
      </c>
      <c r="G64" s="3">
        <v>0</v>
      </c>
    </row>
    <row r="65" spans="2:7" x14ac:dyDescent="0.25">
      <c r="B65" s="3" t="s">
        <v>68</v>
      </c>
      <c r="C65" s="3" t="s">
        <v>9</v>
      </c>
      <c r="D65" s="5">
        <v>200.00000000000003</v>
      </c>
      <c r="E65" s="3" t="s">
        <v>83</v>
      </c>
      <c r="F65" s="3" t="s">
        <v>30</v>
      </c>
      <c r="G65" s="3">
        <v>0</v>
      </c>
    </row>
    <row r="66" spans="2:7" x14ac:dyDescent="0.25">
      <c r="B66" s="3" t="s">
        <v>75</v>
      </c>
      <c r="C66" s="3" t="s">
        <v>9</v>
      </c>
      <c r="D66" s="5">
        <v>180</v>
      </c>
      <c r="E66" s="3" t="s">
        <v>84</v>
      </c>
      <c r="F66" s="3" t="s">
        <v>30</v>
      </c>
      <c r="G66" s="3">
        <v>0</v>
      </c>
    </row>
    <row r="67" spans="2:7" x14ac:dyDescent="0.25">
      <c r="B67" s="3" t="s">
        <v>49</v>
      </c>
      <c r="C67" s="3" t="s">
        <v>4</v>
      </c>
      <c r="D67" s="5">
        <v>30000</v>
      </c>
      <c r="E67" s="3" t="s">
        <v>85</v>
      </c>
      <c r="F67" s="3" t="s">
        <v>30</v>
      </c>
      <c r="G67" s="3">
        <v>0</v>
      </c>
    </row>
    <row r="68" spans="2:7" x14ac:dyDescent="0.25">
      <c r="B68" s="3" t="s">
        <v>56</v>
      </c>
      <c r="C68" s="3" t="s">
        <v>4</v>
      </c>
      <c r="D68" s="5">
        <v>30000</v>
      </c>
      <c r="E68" s="3" t="s">
        <v>86</v>
      </c>
      <c r="F68" s="3" t="s">
        <v>30</v>
      </c>
      <c r="G68" s="3">
        <v>0</v>
      </c>
    </row>
    <row r="69" spans="2:7" x14ac:dyDescent="0.25">
      <c r="B69" s="3" t="s">
        <v>63</v>
      </c>
      <c r="C69" s="3" t="s">
        <v>4</v>
      </c>
      <c r="D69" s="5">
        <v>30000</v>
      </c>
      <c r="E69" s="3" t="s">
        <v>87</v>
      </c>
      <c r="F69" s="3" t="s">
        <v>30</v>
      </c>
      <c r="G69" s="3">
        <v>0</v>
      </c>
    </row>
    <row r="70" spans="2:7" x14ac:dyDescent="0.25">
      <c r="B70" s="3" t="s">
        <v>70</v>
      </c>
      <c r="C70" s="3" t="s">
        <v>4</v>
      </c>
      <c r="D70" s="5">
        <v>30000</v>
      </c>
      <c r="E70" s="3" t="s">
        <v>88</v>
      </c>
      <c r="F70" s="3" t="s">
        <v>30</v>
      </c>
      <c r="G70" s="3">
        <v>0</v>
      </c>
    </row>
    <row r="71" spans="2:7" x14ac:dyDescent="0.25">
      <c r="B71" s="3" t="s">
        <v>50</v>
      </c>
      <c r="C71" s="3" t="s">
        <v>2</v>
      </c>
      <c r="D71" s="5">
        <v>10000</v>
      </c>
      <c r="E71" s="3" t="s">
        <v>89</v>
      </c>
      <c r="F71" s="3" t="s">
        <v>30</v>
      </c>
      <c r="G71" s="3">
        <v>0</v>
      </c>
    </row>
    <row r="72" spans="2:7" x14ac:dyDescent="0.25">
      <c r="B72" s="3" t="s">
        <v>57</v>
      </c>
      <c r="C72" s="3" t="s">
        <v>2</v>
      </c>
      <c r="D72" s="5">
        <v>10000</v>
      </c>
      <c r="E72" s="3" t="s">
        <v>90</v>
      </c>
      <c r="F72" s="3" t="s">
        <v>30</v>
      </c>
      <c r="G72" s="3">
        <v>0</v>
      </c>
    </row>
    <row r="73" spans="2:7" x14ac:dyDescent="0.25">
      <c r="B73" s="3" t="s">
        <v>64</v>
      </c>
      <c r="C73" s="3" t="s">
        <v>2</v>
      </c>
      <c r="D73" s="5">
        <v>10000</v>
      </c>
      <c r="E73" s="3" t="s">
        <v>91</v>
      </c>
      <c r="F73" s="3" t="s">
        <v>30</v>
      </c>
      <c r="G73" s="3">
        <v>0</v>
      </c>
    </row>
    <row r="74" spans="2:7" ht="15.75" thickBot="1" x14ac:dyDescent="0.3">
      <c r="B74" s="2" t="s">
        <v>71</v>
      </c>
      <c r="C74" s="2" t="s">
        <v>2</v>
      </c>
      <c r="D74" s="4">
        <v>10000</v>
      </c>
      <c r="E74" s="2" t="s">
        <v>92</v>
      </c>
      <c r="F74" s="2" t="s">
        <v>30</v>
      </c>
      <c r="G74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showGridLines="0" workbookViewId="0"/>
  </sheetViews>
  <sheetFormatPr baseColWidth="10" defaultRowHeight="15" x14ac:dyDescent="0.25"/>
  <cols>
    <col min="1" max="1" width="2.28515625" customWidth="1"/>
    <col min="2" max="2" width="6.28515625" bestFit="1" customWidth="1"/>
    <col min="3" max="3" width="19.42578125" bestFit="1" customWidth="1"/>
    <col min="4" max="4" width="7" bestFit="1" customWidth="1"/>
    <col min="5" max="5" width="12.7109375" bestFit="1" customWidth="1"/>
    <col min="6" max="6" width="12.85546875" customWidth="1"/>
    <col min="7" max="8" width="12" bestFit="1" customWidth="1"/>
  </cols>
  <sheetData>
    <row r="1" spans="1:8" x14ac:dyDescent="0.25">
      <c r="A1" s="1" t="s">
        <v>31</v>
      </c>
    </row>
    <row r="2" spans="1:8" x14ac:dyDescent="0.25">
      <c r="A2" s="1" t="s">
        <v>102</v>
      </c>
    </row>
    <row r="3" spans="1:8" x14ac:dyDescent="0.25">
      <c r="A3" s="1" t="s">
        <v>113</v>
      </c>
    </row>
    <row r="6" spans="1:8" ht="15.75" thickBot="1" x14ac:dyDescent="0.3">
      <c r="A6" t="s">
        <v>21</v>
      </c>
    </row>
    <row r="7" spans="1:8" x14ac:dyDescent="0.25">
      <c r="B7" s="15"/>
      <c r="C7" s="15"/>
      <c r="D7" s="15" t="s">
        <v>32</v>
      </c>
      <c r="E7" s="15" t="s">
        <v>34</v>
      </c>
      <c r="F7" s="15" t="s">
        <v>36</v>
      </c>
      <c r="G7" s="15" t="s">
        <v>95</v>
      </c>
      <c r="H7" s="15" t="s">
        <v>95</v>
      </c>
    </row>
    <row r="8" spans="1:8" ht="15.75" thickBot="1" x14ac:dyDescent="0.3">
      <c r="B8" s="16" t="s">
        <v>17</v>
      </c>
      <c r="C8" s="16" t="s">
        <v>18</v>
      </c>
      <c r="D8" s="16" t="s">
        <v>33</v>
      </c>
      <c r="E8" s="16" t="s">
        <v>93</v>
      </c>
      <c r="F8" s="16" t="s">
        <v>94</v>
      </c>
      <c r="G8" s="16" t="s">
        <v>96</v>
      </c>
      <c r="H8" s="16" t="s">
        <v>97</v>
      </c>
    </row>
    <row r="9" spans="1:8" x14ac:dyDescent="0.25">
      <c r="B9" s="3" t="s">
        <v>48</v>
      </c>
      <c r="C9" s="3" t="s">
        <v>3</v>
      </c>
      <c r="D9" s="3">
        <v>400000</v>
      </c>
      <c r="E9" s="3">
        <v>0</v>
      </c>
      <c r="F9" s="3">
        <v>0.81</v>
      </c>
      <c r="G9" s="3">
        <v>0.23499999999965412</v>
      </c>
      <c r="H9" s="3">
        <v>0.9650000000003458</v>
      </c>
    </row>
    <row r="10" spans="1:8" x14ac:dyDescent="0.25">
      <c r="B10" s="3" t="s">
        <v>49</v>
      </c>
      <c r="C10" s="3" t="s">
        <v>4</v>
      </c>
      <c r="D10" s="3">
        <v>30000</v>
      </c>
      <c r="E10" s="3">
        <v>-0.87666666666643667</v>
      </c>
      <c r="F10" s="3">
        <v>0.89999999999999991</v>
      </c>
      <c r="G10" s="3">
        <v>0.87666666666643667</v>
      </c>
      <c r="H10" s="3">
        <v>1E+30</v>
      </c>
    </row>
    <row r="11" spans="1:8" x14ac:dyDescent="0.25">
      <c r="B11" s="3" t="s">
        <v>50</v>
      </c>
      <c r="C11" s="3" t="s">
        <v>2</v>
      </c>
      <c r="D11" s="3">
        <v>10000</v>
      </c>
      <c r="E11" s="3">
        <v>-0.67666666666643649</v>
      </c>
      <c r="F11" s="3">
        <v>1.1000000000000001</v>
      </c>
      <c r="G11" s="3">
        <v>0.67666666666643649</v>
      </c>
      <c r="H11" s="3">
        <v>1E+30</v>
      </c>
    </row>
    <row r="12" spans="1:8" x14ac:dyDescent="0.25">
      <c r="B12" s="3" t="s">
        <v>51</v>
      </c>
      <c r="C12" s="3" t="s">
        <v>1</v>
      </c>
      <c r="D12" s="3">
        <v>380000</v>
      </c>
      <c r="E12" s="3">
        <v>0</v>
      </c>
      <c r="F12" s="3">
        <v>0.10999999999999988</v>
      </c>
      <c r="G12" s="3">
        <v>0.23499999999965412</v>
      </c>
      <c r="H12" s="3">
        <v>0.9650000000003458</v>
      </c>
    </row>
    <row r="13" spans="1:8" x14ac:dyDescent="0.25">
      <c r="B13" s="3" t="s">
        <v>52</v>
      </c>
      <c r="C13" s="3" t="s">
        <v>5</v>
      </c>
      <c r="D13" s="3">
        <v>19.999999999999993</v>
      </c>
      <c r="E13" s="3">
        <v>0</v>
      </c>
      <c r="F13" s="3">
        <v>1000</v>
      </c>
      <c r="G13" s="3">
        <v>469.99999999930822</v>
      </c>
      <c r="H13" s="3">
        <v>1600</v>
      </c>
    </row>
    <row r="14" spans="1:8" x14ac:dyDescent="0.25">
      <c r="B14" s="3" t="s">
        <v>53</v>
      </c>
      <c r="C14" s="3" t="s">
        <v>6</v>
      </c>
      <c r="D14" s="3">
        <v>0</v>
      </c>
      <c r="E14" s="3">
        <v>1600</v>
      </c>
      <c r="F14" s="3">
        <v>600.00000000000011</v>
      </c>
      <c r="G14" s="3">
        <v>1E+30</v>
      </c>
      <c r="H14" s="3">
        <v>1600</v>
      </c>
    </row>
    <row r="15" spans="1:8" x14ac:dyDescent="0.25">
      <c r="B15" s="3" t="s">
        <v>54</v>
      </c>
      <c r="C15" s="3" t="s">
        <v>9</v>
      </c>
      <c r="D15" s="3">
        <v>200</v>
      </c>
      <c r="E15" s="3">
        <v>0</v>
      </c>
      <c r="F15" s="3">
        <v>1620</v>
      </c>
      <c r="G15" s="3">
        <v>469.99999999930822</v>
      </c>
      <c r="H15" s="3">
        <v>1930.0000000006914</v>
      </c>
    </row>
    <row r="16" spans="1:8" x14ac:dyDescent="0.25">
      <c r="B16" s="3" t="s">
        <v>55</v>
      </c>
      <c r="C16" s="3" t="s">
        <v>3</v>
      </c>
      <c r="D16" s="3">
        <v>400000</v>
      </c>
      <c r="E16" s="3">
        <v>0</v>
      </c>
      <c r="F16" s="3">
        <v>0.80999999999994543</v>
      </c>
      <c r="G16" s="3">
        <v>1.2699999999987812</v>
      </c>
      <c r="H16" s="3">
        <v>0.46999999999930814</v>
      </c>
    </row>
    <row r="17" spans="2:8" x14ac:dyDescent="0.25">
      <c r="B17" s="3" t="s">
        <v>56</v>
      </c>
      <c r="C17" s="3" t="s">
        <v>4</v>
      </c>
      <c r="D17" s="3">
        <v>30000</v>
      </c>
      <c r="E17" s="3">
        <v>-0.9866666666663455</v>
      </c>
      <c r="F17" s="3">
        <v>0.90000000000009095</v>
      </c>
      <c r="G17" s="3">
        <v>0.9866666666663455</v>
      </c>
      <c r="H17" s="3">
        <v>1E+30</v>
      </c>
    </row>
    <row r="18" spans="2:8" x14ac:dyDescent="0.25">
      <c r="B18" s="3" t="s">
        <v>57</v>
      </c>
      <c r="C18" s="3" t="s">
        <v>2</v>
      </c>
      <c r="D18" s="3">
        <v>10000</v>
      </c>
      <c r="E18" s="3">
        <v>-0.7866666666665274</v>
      </c>
      <c r="F18" s="3">
        <v>1.0999999999999091</v>
      </c>
      <c r="G18" s="3">
        <v>0.7866666666665274</v>
      </c>
      <c r="H18" s="3">
        <v>1E+30</v>
      </c>
    </row>
    <row r="19" spans="2:8" x14ac:dyDescent="0.25">
      <c r="B19" s="3" t="s">
        <v>58</v>
      </c>
      <c r="C19" s="3" t="s">
        <v>1</v>
      </c>
      <c r="D19" s="3">
        <v>409999.99999999994</v>
      </c>
      <c r="E19" s="3">
        <v>0</v>
      </c>
      <c r="F19" s="3">
        <v>0.11000000000012733</v>
      </c>
      <c r="G19" s="3">
        <v>0.4699999999993083</v>
      </c>
      <c r="H19" s="3">
        <v>0.56500000000060946</v>
      </c>
    </row>
    <row r="20" spans="2:8" x14ac:dyDescent="0.25">
      <c r="B20" s="3" t="s">
        <v>59</v>
      </c>
      <c r="C20" s="3" t="s">
        <v>5</v>
      </c>
      <c r="D20" s="3">
        <v>0</v>
      </c>
      <c r="E20" s="3">
        <v>313.33333333287214</v>
      </c>
      <c r="F20" s="3">
        <v>1000</v>
      </c>
      <c r="G20" s="3">
        <v>1E+30</v>
      </c>
      <c r="H20" s="3">
        <v>313.33333333287214</v>
      </c>
    </row>
    <row r="21" spans="2:8" x14ac:dyDescent="0.25">
      <c r="B21" s="3" t="s">
        <v>60</v>
      </c>
      <c r="C21" s="3" t="s">
        <v>6</v>
      </c>
      <c r="D21" s="3">
        <v>0</v>
      </c>
      <c r="E21" s="3">
        <v>1286.6666666671276</v>
      </c>
      <c r="F21" s="3">
        <v>600</v>
      </c>
      <c r="G21" s="3">
        <v>1E+30</v>
      </c>
      <c r="H21" s="3">
        <v>1286.6666666671276</v>
      </c>
    </row>
    <row r="22" spans="2:8" x14ac:dyDescent="0.25">
      <c r="B22" s="3" t="s">
        <v>61</v>
      </c>
      <c r="C22" s="3" t="s">
        <v>9</v>
      </c>
      <c r="D22" s="3">
        <v>200</v>
      </c>
      <c r="E22" s="3">
        <v>0</v>
      </c>
      <c r="F22" s="3">
        <v>1620</v>
      </c>
      <c r="G22" s="3">
        <v>2539.9999999975626</v>
      </c>
      <c r="H22" s="3">
        <v>939.99999999861632</v>
      </c>
    </row>
    <row r="23" spans="2:8" x14ac:dyDescent="0.25">
      <c r="B23" s="3" t="s">
        <v>62</v>
      </c>
      <c r="C23" s="3" t="s">
        <v>3</v>
      </c>
      <c r="D23" s="3">
        <v>400000.00000000006</v>
      </c>
      <c r="E23" s="3">
        <v>0</v>
      </c>
      <c r="F23" s="3">
        <v>0.80999999999949068</v>
      </c>
      <c r="G23" s="3">
        <v>0.56500000000060946</v>
      </c>
      <c r="H23" s="3">
        <v>0.4699999999993083</v>
      </c>
    </row>
    <row r="24" spans="2:8" x14ac:dyDescent="0.25">
      <c r="B24" s="3" t="s">
        <v>63</v>
      </c>
      <c r="C24" s="3" t="s">
        <v>4</v>
      </c>
      <c r="D24" s="3">
        <v>30000</v>
      </c>
      <c r="E24" s="3">
        <v>-1.0966666666660181</v>
      </c>
      <c r="F24" s="3">
        <v>0.9000000000005457</v>
      </c>
      <c r="G24" s="3">
        <v>1.0966666666660181</v>
      </c>
      <c r="H24" s="3">
        <v>1E+30</v>
      </c>
    </row>
    <row r="25" spans="2:8" x14ac:dyDescent="0.25">
      <c r="B25" s="3" t="s">
        <v>64</v>
      </c>
      <c r="C25" s="3" t="s">
        <v>2</v>
      </c>
      <c r="D25" s="3">
        <v>10000</v>
      </c>
      <c r="E25" s="3">
        <v>-0.89666666666710948</v>
      </c>
      <c r="F25" s="3">
        <v>1.0999999999994543</v>
      </c>
      <c r="G25" s="3">
        <v>0.89666666666710948</v>
      </c>
      <c r="H25" s="3">
        <v>1E+30</v>
      </c>
    </row>
    <row r="26" spans="2:8" x14ac:dyDescent="0.25">
      <c r="B26" s="3" t="s">
        <v>65</v>
      </c>
      <c r="C26" s="3" t="s">
        <v>1</v>
      </c>
      <c r="D26" s="3">
        <v>80000</v>
      </c>
      <c r="E26" s="3">
        <v>0</v>
      </c>
      <c r="F26" s="3">
        <v>0.11000000000058208</v>
      </c>
      <c r="G26" s="3">
        <v>1E+30</v>
      </c>
      <c r="H26" s="3">
        <v>1.0066666666667821</v>
      </c>
    </row>
    <row r="27" spans="2:8" x14ac:dyDescent="0.25">
      <c r="B27" s="3" t="s">
        <v>66</v>
      </c>
      <c r="C27" s="3" t="s">
        <v>5</v>
      </c>
      <c r="D27" s="3">
        <v>0</v>
      </c>
      <c r="E27" s="3">
        <v>846.66666666585411</v>
      </c>
      <c r="F27" s="3">
        <v>1000</v>
      </c>
      <c r="G27" s="3">
        <v>1E+30</v>
      </c>
      <c r="H27" s="3">
        <v>846.66666666585411</v>
      </c>
    </row>
    <row r="28" spans="2:8" x14ac:dyDescent="0.25">
      <c r="B28" s="3" t="s">
        <v>67</v>
      </c>
      <c r="C28" s="3" t="s">
        <v>6</v>
      </c>
      <c r="D28" s="3">
        <v>0</v>
      </c>
      <c r="E28" s="3">
        <v>753.33333333414589</v>
      </c>
      <c r="F28" s="3">
        <v>600</v>
      </c>
      <c r="G28" s="3">
        <v>1E+30</v>
      </c>
      <c r="H28" s="3">
        <v>753.33333333414589</v>
      </c>
    </row>
    <row r="29" spans="2:8" x14ac:dyDescent="0.25">
      <c r="B29" s="3" t="s">
        <v>68</v>
      </c>
      <c r="C29" s="3" t="s">
        <v>9</v>
      </c>
      <c r="D29" s="3">
        <v>200.00000000000003</v>
      </c>
      <c r="E29" s="3">
        <v>0</v>
      </c>
      <c r="F29" s="3">
        <v>1620</v>
      </c>
      <c r="G29" s="3">
        <v>1130.000000001219</v>
      </c>
      <c r="H29" s="3">
        <v>939.99999999861666</v>
      </c>
    </row>
    <row r="30" spans="2:8" x14ac:dyDescent="0.25">
      <c r="B30" s="3" t="s">
        <v>69</v>
      </c>
      <c r="C30" s="3" t="s">
        <v>3</v>
      </c>
      <c r="D30" s="3">
        <v>360000</v>
      </c>
      <c r="E30" s="3">
        <v>0</v>
      </c>
      <c r="F30" s="3">
        <v>0.80999999999949068</v>
      </c>
      <c r="G30" s="3">
        <v>1.2966666666676552</v>
      </c>
      <c r="H30" s="3">
        <v>1E+30</v>
      </c>
    </row>
    <row r="31" spans="2:8" x14ac:dyDescent="0.25">
      <c r="B31" s="3" t="s">
        <v>70</v>
      </c>
      <c r="C31" s="3" t="s">
        <v>4</v>
      </c>
      <c r="D31" s="3">
        <v>30000</v>
      </c>
      <c r="E31" s="3">
        <v>-1.2066666666675097</v>
      </c>
      <c r="F31" s="3">
        <v>0.8999999999996362</v>
      </c>
      <c r="G31" s="3">
        <v>1.2066666666675097</v>
      </c>
      <c r="H31" s="3">
        <v>1E+30</v>
      </c>
    </row>
    <row r="32" spans="2:8" x14ac:dyDescent="0.25">
      <c r="B32" s="3" t="s">
        <v>71</v>
      </c>
      <c r="C32" s="3" t="s">
        <v>2</v>
      </c>
      <c r="D32" s="3">
        <v>10000</v>
      </c>
      <c r="E32" s="3">
        <v>-1.0066666666667821</v>
      </c>
      <c r="F32" s="3">
        <v>1.1000000000003638</v>
      </c>
      <c r="G32" s="3">
        <v>1.0066666666667821</v>
      </c>
      <c r="H32" s="3">
        <v>1E+30</v>
      </c>
    </row>
    <row r="33" spans="1:8" x14ac:dyDescent="0.25">
      <c r="B33" s="3" t="s">
        <v>72</v>
      </c>
      <c r="C33" s="3" t="s">
        <v>1</v>
      </c>
      <c r="D33" s="3">
        <v>40000</v>
      </c>
      <c r="E33" s="3">
        <v>0</v>
      </c>
      <c r="F33" s="3">
        <v>0.11000000000058208</v>
      </c>
      <c r="G33" s="3">
        <v>1E+30</v>
      </c>
      <c r="H33" s="3">
        <v>1E+30</v>
      </c>
    </row>
    <row r="34" spans="1:8" x14ac:dyDescent="0.25">
      <c r="B34" s="3" t="s">
        <v>73</v>
      </c>
      <c r="C34" s="3" t="s">
        <v>5</v>
      </c>
      <c r="D34" s="3">
        <v>0</v>
      </c>
      <c r="E34" s="3">
        <v>1600</v>
      </c>
      <c r="F34" s="3">
        <v>1000</v>
      </c>
      <c r="G34" s="3">
        <v>1E+30</v>
      </c>
      <c r="H34" s="3">
        <v>1600</v>
      </c>
    </row>
    <row r="35" spans="1:8" x14ac:dyDescent="0.25">
      <c r="B35" s="3" t="s">
        <v>74</v>
      </c>
      <c r="C35" s="3" t="s">
        <v>6</v>
      </c>
      <c r="D35" s="3">
        <v>20.000000000000007</v>
      </c>
      <c r="E35" s="3">
        <v>0</v>
      </c>
      <c r="F35" s="3">
        <v>600</v>
      </c>
      <c r="G35" s="3">
        <v>1130.000000001219</v>
      </c>
      <c r="H35" s="3">
        <v>939.99999999861666</v>
      </c>
    </row>
    <row r="36" spans="1:8" ht="15.75" thickBot="1" x14ac:dyDescent="0.3">
      <c r="B36" s="2" t="s">
        <v>75</v>
      </c>
      <c r="C36" s="2" t="s">
        <v>9</v>
      </c>
      <c r="D36" s="2">
        <v>180</v>
      </c>
      <c r="E36" s="2">
        <v>0</v>
      </c>
      <c r="F36" s="2">
        <v>1620</v>
      </c>
      <c r="G36" s="2">
        <v>1E+30</v>
      </c>
      <c r="H36" s="2">
        <v>1E+30</v>
      </c>
    </row>
    <row r="38" spans="1:8" ht="15.75" thickBot="1" x14ac:dyDescent="0.3">
      <c r="A38" t="s">
        <v>23</v>
      </c>
    </row>
    <row r="39" spans="1:8" x14ac:dyDescent="0.25">
      <c r="B39" s="15"/>
      <c r="C39" s="15"/>
      <c r="D39" s="15" t="s">
        <v>32</v>
      </c>
      <c r="E39" s="15" t="s">
        <v>98</v>
      </c>
      <c r="F39" s="15" t="s">
        <v>100</v>
      </c>
      <c r="G39" s="15" t="s">
        <v>95</v>
      </c>
      <c r="H39" s="15" t="s">
        <v>95</v>
      </c>
    </row>
    <row r="40" spans="1:8" ht="15.75" thickBot="1" x14ac:dyDescent="0.3">
      <c r="B40" s="16" t="s">
        <v>17</v>
      </c>
      <c r="C40" s="16" t="s">
        <v>18</v>
      </c>
      <c r="D40" s="16" t="s">
        <v>33</v>
      </c>
      <c r="E40" s="16" t="s">
        <v>99</v>
      </c>
      <c r="F40" s="16" t="s">
        <v>101</v>
      </c>
      <c r="G40" s="16" t="s">
        <v>96</v>
      </c>
      <c r="H40" s="16" t="s">
        <v>97</v>
      </c>
    </row>
    <row r="41" spans="1:8" x14ac:dyDescent="0.25">
      <c r="B41" s="3" t="s">
        <v>48</v>
      </c>
      <c r="C41" s="3" t="s">
        <v>3</v>
      </c>
      <c r="D41" s="3">
        <v>400000</v>
      </c>
      <c r="E41" s="3">
        <v>-0.96666666666643652</v>
      </c>
      <c r="F41" s="3">
        <v>0</v>
      </c>
      <c r="G41" s="3">
        <v>119999.99999999996</v>
      </c>
      <c r="H41" s="3">
        <v>569999.99999999988</v>
      </c>
    </row>
    <row r="42" spans="1:8" x14ac:dyDescent="0.25">
      <c r="B42" s="3" t="s">
        <v>55</v>
      </c>
      <c r="C42" s="3" t="s">
        <v>3</v>
      </c>
      <c r="D42" s="3">
        <v>400000</v>
      </c>
      <c r="E42" s="3">
        <v>-1.076666666666491</v>
      </c>
      <c r="F42" s="3">
        <v>0</v>
      </c>
      <c r="G42" s="3">
        <v>119999.99999999996</v>
      </c>
      <c r="H42" s="3">
        <v>599999.99999999988</v>
      </c>
    </row>
    <row r="43" spans="1:8" x14ac:dyDescent="0.25">
      <c r="B43" s="3" t="s">
        <v>62</v>
      </c>
      <c r="C43" s="3" t="s">
        <v>3</v>
      </c>
      <c r="D43" s="3">
        <v>400000.00000000006</v>
      </c>
      <c r="E43" s="3">
        <v>-1.1866666666670731</v>
      </c>
      <c r="F43" s="3">
        <v>0</v>
      </c>
      <c r="G43" s="3">
        <v>119999.99999999996</v>
      </c>
      <c r="H43" s="3">
        <v>600000.00000000012</v>
      </c>
    </row>
    <row r="44" spans="1:8" x14ac:dyDescent="0.25">
      <c r="B44" s="3" t="s">
        <v>69</v>
      </c>
      <c r="C44" s="3" t="s">
        <v>3</v>
      </c>
      <c r="D44" s="3">
        <v>360000</v>
      </c>
      <c r="E44" s="3">
        <v>-1.2966666666676552</v>
      </c>
      <c r="F44" s="3">
        <v>0</v>
      </c>
      <c r="G44" s="3">
        <v>80000</v>
      </c>
      <c r="H44" s="3">
        <v>360000</v>
      </c>
    </row>
    <row r="45" spans="1:8" x14ac:dyDescent="0.25">
      <c r="B45" s="3" t="s">
        <v>108</v>
      </c>
      <c r="C45" s="3" t="s">
        <v>1</v>
      </c>
      <c r="D45" s="3">
        <v>40000</v>
      </c>
      <c r="E45" s="3">
        <v>2.2166666666677277</v>
      </c>
      <c r="F45" s="3">
        <v>40000</v>
      </c>
      <c r="G45" s="3">
        <v>1E+30</v>
      </c>
      <c r="H45" s="3">
        <v>40000</v>
      </c>
    </row>
    <row r="46" spans="1:8" x14ac:dyDescent="0.25">
      <c r="B46" s="3" t="s">
        <v>51</v>
      </c>
      <c r="C46" s="3" t="s">
        <v>1</v>
      </c>
      <c r="D46" s="3">
        <v>380000</v>
      </c>
      <c r="E46" s="3">
        <v>-1.7766666666664372</v>
      </c>
      <c r="F46" s="3">
        <v>0</v>
      </c>
      <c r="G46" s="3">
        <v>119999.99999999996</v>
      </c>
      <c r="H46" s="3">
        <v>569999.99999999988</v>
      </c>
    </row>
    <row r="47" spans="1:8" x14ac:dyDescent="0.25">
      <c r="B47" s="3" t="s">
        <v>58</v>
      </c>
      <c r="C47" s="3" t="s">
        <v>1</v>
      </c>
      <c r="D47" s="3">
        <v>409999.99999999994</v>
      </c>
      <c r="E47" s="3">
        <v>-1.8866666666664367</v>
      </c>
      <c r="F47" s="3">
        <v>0</v>
      </c>
      <c r="G47" s="3">
        <v>119999.99999999996</v>
      </c>
      <c r="H47" s="3">
        <v>1229999.9999999998</v>
      </c>
    </row>
    <row r="48" spans="1:8" x14ac:dyDescent="0.25">
      <c r="B48" s="3" t="s">
        <v>65</v>
      </c>
      <c r="C48" s="3" t="s">
        <v>1</v>
      </c>
      <c r="D48" s="3">
        <v>80000</v>
      </c>
      <c r="E48" s="3">
        <v>-1.9966666666665636</v>
      </c>
      <c r="F48" s="3">
        <v>0</v>
      </c>
      <c r="G48" s="3">
        <v>119999.99999999996</v>
      </c>
      <c r="H48" s="3">
        <v>1E+30</v>
      </c>
    </row>
    <row r="49" spans="2:8" x14ac:dyDescent="0.25">
      <c r="B49" s="3" t="s">
        <v>72</v>
      </c>
      <c r="C49" s="3" t="s">
        <v>1</v>
      </c>
      <c r="D49" s="3">
        <v>40000</v>
      </c>
      <c r="E49" s="3">
        <v>0.11000000000058208</v>
      </c>
      <c r="F49" s="3">
        <v>0</v>
      </c>
      <c r="G49" s="3">
        <v>1E+30</v>
      </c>
      <c r="H49" s="3">
        <v>40000</v>
      </c>
    </row>
    <row r="50" spans="2:8" x14ac:dyDescent="0.25">
      <c r="B50" s="3" t="s">
        <v>80</v>
      </c>
      <c r="C50" s="3" t="s">
        <v>9</v>
      </c>
      <c r="D50" s="3">
        <v>180.00000000000003</v>
      </c>
      <c r="E50" s="3">
        <v>-1573.3333333353096</v>
      </c>
      <c r="F50" s="3">
        <v>180</v>
      </c>
      <c r="G50" s="3">
        <v>15.000000000000004</v>
      </c>
      <c r="H50" s="3">
        <v>180</v>
      </c>
    </row>
    <row r="51" spans="2:8" x14ac:dyDescent="0.25">
      <c r="B51" s="3" t="s">
        <v>54</v>
      </c>
      <c r="C51" s="3" t="s">
        <v>9</v>
      </c>
      <c r="D51" s="3">
        <v>200</v>
      </c>
      <c r="E51" s="3">
        <v>-1000</v>
      </c>
      <c r="F51" s="3">
        <v>0</v>
      </c>
      <c r="G51" s="3">
        <v>19.999999999999993</v>
      </c>
      <c r="H51" s="3">
        <v>1E+30</v>
      </c>
    </row>
    <row r="52" spans="2:8" x14ac:dyDescent="0.25">
      <c r="B52" s="3" t="s">
        <v>61</v>
      </c>
      <c r="C52" s="3" t="s">
        <v>9</v>
      </c>
      <c r="D52" s="3">
        <v>200</v>
      </c>
      <c r="E52" s="3">
        <v>-686.66666666712763</v>
      </c>
      <c r="F52" s="3">
        <v>0</v>
      </c>
      <c r="G52" s="3">
        <v>29.999999999999989</v>
      </c>
      <c r="H52" s="3">
        <v>60.000000000000036</v>
      </c>
    </row>
    <row r="53" spans="2:8" x14ac:dyDescent="0.25">
      <c r="B53" s="3" t="s">
        <v>68</v>
      </c>
      <c r="C53" s="3" t="s">
        <v>9</v>
      </c>
      <c r="D53" s="3">
        <v>200.00000000000003</v>
      </c>
      <c r="E53" s="3">
        <v>-153.33333333414589</v>
      </c>
      <c r="F53" s="3">
        <v>0</v>
      </c>
      <c r="G53" s="3">
        <v>59.999999999999979</v>
      </c>
      <c r="H53" s="3">
        <v>30.000000000000011</v>
      </c>
    </row>
    <row r="54" spans="2:8" ht="15.75" thickBot="1" x14ac:dyDescent="0.3">
      <c r="B54" s="2" t="s">
        <v>75</v>
      </c>
      <c r="C54" s="2" t="s">
        <v>9</v>
      </c>
      <c r="D54" s="2">
        <v>180</v>
      </c>
      <c r="E54" s="2">
        <v>-973.33333333530959</v>
      </c>
      <c r="F54" s="2">
        <v>0</v>
      </c>
      <c r="G54" s="2">
        <v>40</v>
      </c>
      <c r="H54" s="2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showGridLines="0" topLeftCell="A16" workbookViewId="0">
      <selection sqref="A1:A3"/>
    </sheetView>
  </sheetViews>
  <sheetFormatPr baseColWidth="10" defaultRowHeight="15" x14ac:dyDescent="0.25"/>
  <cols>
    <col min="1" max="1" width="2.28515625" customWidth="1"/>
    <col min="2" max="2" width="6" customWidth="1"/>
    <col min="3" max="3" width="8.42578125" customWidth="1"/>
    <col min="4" max="4" width="5.7109375" customWidth="1"/>
    <col min="5" max="5" width="2.28515625" customWidth="1"/>
    <col min="6" max="6" width="7.7109375" customWidth="1"/>
    <col min="7" max="7" width="9.85546875" customWidth="1"/>
    <col min="8" max="8" width="2.28515625" customWidth="1"/>
    <col min="9" max="9" width="8.5703125" customWidth="1"/>
    <col min="10" max="10" width="9.85546875" customWidth="1"/>
  </cols>
  <sheetData>
    <row r="1" spans="1:10" x14ac:dyDescent="0.25">
      <c r="A1" s="1" t="s">
        <v>35</v>
      </c>
    </row>
    <row r="2" spans="1:10" x14ac:dyDescent="0.25">
      <c r="A2" s="1" t="s">
        <v>102</v>
      </c>
    </row>
    <row r="3" spans="1:10" x14ac:dyDescent="0.25">
      <c r="A3" s="1" t="s">
        <v>113</v>
      </c>
    </row>
    <row r="5" spans="1:10" ht="15.75" thickBot="1" x14ac:dyDescent="0.3"/>
    <row r="6" spans="1:10" x14ac:dyDescent="0.25">
      <c r="B6" s="15"/>
      <c r="C6" s="15" t="s">
        <v>36</v>
      </c>
      <c r="D6" s="15"/>
    </row>
    <row r="7" spans="1:10" ht="15.75" thickBot="1" x14ac:dyDescent="0.3">
      <c r="B7" s="16" t="s">
        <v>17</v>
      </c>
      <c r="C7" s="16" t="s">
        <v>18</v>
      </c>
      <c r="D7" s="16" t="s">
        <v>33</v>
      </c>
    </row>
    <row r="8" spans="1:10" ht="15.75" thickBot="1" x14ac:dyDescent="0.3">
      <c r="B8" s="2" t="s">
        <v>47</v>
      </c>
      <c r="C8" s="2" t="s">
        <v>28</v>
      </c>
      <c r="D8" s="4">
        <v>2811300</v>
      </c>
    </row>
    <row r="10" spans="1:10" ht="15.75" thickBot="1" x14ac:dyDescent="0.3"/>
    <row r="11" spans="1:10" x14ac:dyDescent="0.25">
      <c r="B11" s="15"/>
      <c r="C11" s="15" t="s">
        <v>37</v>
      </c>
      <c r="D11" s="15"/>
      <c r="F11" s="15" t="s">
        <v>38</v>
      </c>
      <c r="G11" s="15" t="s">
        <v>36</v>
      </c>
      <c r="I11" s="15" t="s">
        <v>41</v>
      </c>
      <c r="J11" s="15" t="s">
        <v>36</v>
      </c>
    </row>
    <row r="12" spans="1:10" ht="15.75" thickBot="1" x14ac:dyDescent="0.3">
      <c r="B12" s="16" t="s">
        <v>17</v>
      </c>
      <c r="C12" s="16" t="s">
        <v>18</v>
      </c>
      <c r="D12" s="16" t="s">
        <v>33</v>
      </c>
      <c r="F12" s="16" t="s">
        <v>39</v>
      </c>
      <c r="G12" s="16" t="s">
        <v>40</v>
      </c>
      <c r="I12" s="16" t="s">
        <v>39</v>
      </c>
      <c r="J12" s="16" t="s">
        <v>40</v>
      </c>
    </row>
    <row r="13" spans="1:10" x14ac:dyDescent="0.25">
      <c r="B13" s="3" t="s">
        <v>48</v>
      </c>
      <c r="C13" s="3" t="s">
        <v>3</v>
      </c>
      <c r="D13" s="5">
        <v>400000</v>
      </c>
      <c r="F13" s="5">
        <v>400000</v>
      </c>
      <c r="G13" s="5">
        <v>2811300</v>
      </c>
      <c r="I13" s="5">
        <v>400000</v>
      </c>
      <c r="J13" s="5">
        <v>2811300</v>
      </c>
    </row>
    <row r="14" spans="1:10" x14ac:dyDescent="0.25">
      <c r="B14" s="3" t="s">
        <v>49</v>
      </c>
      <c r="C14" s="3" t="s">
        <v>4</v>
      </c>
      <c r="D14" s="5">
        <v>30000</v>
      </c>
      <c r="F14" s="5">
        <v>30000</v>
      </c>
      <c r="G14" s="5">
        <v>2811300</v>
      </c>
      <c r="I14" s="5">
        <v>30000</v>
      </c>
      <c r="J14" s="5">
        <v>2811300</v>
      </c>
    </row>
    <row r="15" spans="1:10" x14ac:dyDescent="0.25">
      <c r="B15" s="3" t="s">
        <v>50</v>
      </c>
      <c r="C15" s="3" t="s">
        <v>2</v>
      </c>
      <c r="D15" s="5">
        <v>10000</v>
      </c>
      <c r="F15" s="5">
        <v>10000</v>
      </c>
      <c r="G15" s="5">
        <v>2811300</v>
      </c>
      <c r="I15" s="5">
        <v>10000</v>
      </c>
      <c r="J15" s="5">
        <v>2811300</v>
      </c>
    </row>
    <row r="16" spans="1:10" x14ac:dyDescent="0.25">
      <c r="B16" s="3" t="s">
        <v>51</v>
      </c>
      <c r="C16" s="3" t="s">
        <v>1</v>
      </c>
      <c r="D16" s="5">
        <v>380000</v>
      </c>
      <c r="F16" s="5">
        <v>379999.99999999994</v>
      </c>
      <c r="G16" s="5">
        <v>2811300</v>
      </c>
      <c r="I16" s="5">
        <v>379999.99999999994</v>
      </c>
      <c r="J16" s="5">
        <v>2811300</v>
      </c>
    </row>
    <row r="17" spans="2:10" x14ac:dyDescent="0.25">
      <c r="B17" s="3" t="s">
        <v>52</v>
      </c>
      <c r="C17" s="3" t="s">
        <v>5</v>
      </c>
      <c r="D17" s="5">
        <v>19.999999999999993</v>
      </c>
      <c r="F17" s="5">
        <v>20</v>
      </c>
      <c r="G17" s="5">
        <v>2811300</v>
      </c>
      <c r="I17" s="5">
        <v>20</v>
      </c>
      <c r="J17" s="5">
        <v>2811300</v>
      </c>
    </row>
    <row r="18" spans="2:10" x14ac:dyDescent="0.25">
      <c r="B18" s="3" t="s">
        <v>53</v>
      </c>
      <c r="C18" s="3" t="s">
        <v>6</v>
      </c>
      <c r="D18" s="5">
        <v>0</v>
      </c>
      <c r="F18" s="5">
        <v>0</v>
      </c>
      <c r="G18" s="5">
        <v>2811300</v>
      </c>
      <c r="I18" s="5">
        <v>0</v>
      </c>
      <c r="J18" s="5">
        <v>2811300</v>
      </c>
    </row>
    <row r="19" spans="2:10" x14ac:dyDescent="0.25">
      <c r="B19" s="3" t="s">
        <v>54</v>
      </c>
      <c r="C19" s="3" t="s">
        <v>9</v>
      </c>
      <c r="D19" s="5">
        <v>200</v>
      </c>
      <c r="F19" s="5">
        <v>200</v>
      </c>
      <c r="G19" s="5">
        <v>2811300</v>
      </c>
      <c r="I19" s="5">
        <v>200</v>
      </c>
      <c r="J19" s="5">
        <v>2811300</v>
      </c>
    </row>
    <row r="20" spans="2:10" x14ac:dyDescent="0.25">
      <c r="B20" s="3" t="s">
        <v>55</v>
      </c>
      <c r="C20" s="3" t="s">
        <v>3</v>
      </c>
      <c r="D20" s="5">
        <v>400000</v>
      </c>
      <c r="F20" s="5">
        <v>399999.99999999994</v>
      </c>
      <c r="G20" s="5">
        <v>2811300</v>
      </c>
      <c r="I20" s="5">
        <v>399999.99999999994</v>
      </c>
      <c r="J20" s="5">
        <v>2811300</v>
      </c>
    </row>
    <row r="21" spans="2:10" x14ac:dyDescent="0.25">
      <c r="B21" s="3" t="s">
        <v>56</v>
      </c>
      <c r="C21" s="3" t="s">
        <v>4</v>
      </c>
      <c r="D21" s="5">
        <v>30000</v>
      </c>
      <c r="F21" s="5">
        <v>29999.999999999942</v>
      </c>
      <c r="G21" s="5">
        <v>2811300</v>
      </c>
      <c r="I21" s="5">
        <v>29999.999999999942</v>
      </c>
      <c r="J21" s="5">
        <v>2811300</v>
      </c>
    </row>
    <row r="22" spans="2:10" x14ac:dyDescent="0.25">
      <c r="B22" s="3" t="s">
        <v>57</v>
      </c>
      <c r="C22" s="3" t="s">
        <v>2</v>
      </c>
      <c r="D22" s="5">
        <v>10000</v>
      </c>
      <c r="F22" s="5">
        <v>9999.9999999999418</v>
      </c>
      <c r="G22" s="5">
        <v>2811300</v>
      </c>
      <c r="I22" s="5">
        <v>9999.9999999999418</v>
      </c>
      <c r="J22" s="5">
        <v>2811300</v>
      </c>
    </row>
    <row r="23" spans="2:10" x14ac:dyDescent="0.25">
      <c r="B23" s="3" t="s">
        <v>58</v>
      </c>
      <c r="C23" s="3" t="s">
        <v>1</v>
      </c>
      <c r="D23" s="5">
        <v>409999.99999999994</v>
      </c>
      <c r="F23" s="5">
        <v>409999.99999999994</v>
      </c>
      <c r="G23" s="5">
        <v>2811300</v>
      </c>
      <c r="I23" s="5">
        <v>409999.99999999994</v>
      </c>
      <c r="J23" s="5">
        <v>2811300</v>
      </c>
    </row>
    <row r="24" spans="2:10" x14ac:dyDescent="0.25">
      <c r="B24" s="3" t="s">
        <v>59</v>
      </c>
      <c r="C24" s="3" t="s">
        <v>5</v>
      </c>
      <c r="D24" s="5">
        <v>0</v>
      </c>
      <c r="F24" s="5">
        <v>0</v>
      </c>
      <c r="G24" s="5">
        <v>2811300</v>
      </c>
      <c r="I24" s="5">
        <v>0</v>
      </c>
      <c r="J24" s="5">
        <v>2811300</v>
      </c>
    </row>
    <row r="25" spans="2:10" x14ac:dyDescent="0.25">
      <c r="B25" s="3" t="s">
        <v>60</v>
      </c>
      <c r="C25" s="3" t="s">
        <v>6</v>
      </c>
      <c r="D25" s="5">
        <v>0</v>
      </c>
      <c r="F25" s="5">
        <v>0</v>
      </c>
      <c r="G25" s="5">
        <v>2811300</v>
      </c>
      <c r="I25" s="5">
        <v>0</v>
      </c>
      <c r="J25" s="5">
        <v>2811300</v>
      </c>
    </row>
    <row r="26" spans="2:10" x14ac:dyDescent="0.25">
      <c r="B26" s="3" t="s">
        <v>61</v>
      </c>
      <c r="C26" s="3" t="s">
        <v>9</v>
      </c>
      <c r="D26" s="5">
        <v>200</v>
      </c>
      <c r="F26" s="5">
        <v>200</v>
      </c>
      <c r="G26" s="5">
        <v>2811300</v>
      </c>
      <c r="I26" s="5">
        <v>200</v>
      </c>
      <c r="J26" s="5">
        <v>2811300</v>
      </c>
    </row>
    <row r="27" spans="2:10" x14ac:dyDescent="0.25">
      <c r="B27" s="3" t="s">
        <v>62</v>
      </c>
      <c r="C27" s="3" t="s">
        <v>3</v>
      </c>
      <c r="D27" s="5">
        <v>400000.00000000006</v>
      </c>
      <c r="F27" s="5">
        <v>400000.00000000006</v>
      </c>
      <c r="G27" s="5">
        <v>2811300</v>
      </c>
      <c r="I27" s="5">
        <v>400000.00000000006</v>
      </c>
      <c r="J27" s="5">
        <v>2811300</v>
      </c>
    </row>
    <row r="28" spans="2:10" x14ac:dyDescent="0.25">
      <c r="B28" s="3" t="s">
        <v>63</v>
      </c>
      <c r="C28" s="3" t="s">
        <v>4</v>
      </c>
      <c r="D28" s="5">
        <v>30000</v>
      </c>
      <c r="F28" s="5">
        <v>30000</v>
      </c>
      <c r="G28" s="5">
        <v>2811300</v>
      </c>
      <c r="I28" s="5">
        <v>30000</v>
      </c>
      <c r="J28" s="5">
        <v>2811300</v>
      </c>
    </row>
    <row r="29" spans="2:10" x14ac:dyDescent="0.25">
      <c r="B29" s="3" t="s">
        <v>64</v>
      </c>
      <c r="C29" s="3" t="s">
        <v>2</v>
      </c>
      <c r="D29" s="5">
        <v>10000</v>
      </c>
      <c r="F29" s="5">
        <v>10000</v>
      </c>
      <c r="G29" s="5">
        <v>2811300</v>
      </c>
      <c r="I29" s="5">
        <v>10000</v>
      </c>
      <c r="J29" s="5">
        <v>2811300</v>
      </c>
    </row>
    <row r="30" spans="2:10" x14ac:dyDescent="0.25">
      <c r="B30" s="3" t="s">
        <v>65</v>
      </c>
      <c r="C30" s="3" t="s">
        <v>1</v>
      </c>
      <c r="D30" s="5">
        <v>80000</v>
      </c>
      <c r="F30" s="5">
        <v>80000</v>
      </c>
      <c r="G30" s="5">
        <v>2811300</v>
      </c>
      <c r="I30" s="5">
        <v>80000</v>
      </c>
      <c r="J30" s="5">
        <v>2811300</v>
      </c>
    </row>
    <row r="31" spans="2:10" x14ac:dyDescent="0.25">
      <c r="B31" s="3" t="s">
        <v>66</v>
      </c>
      <c r="C31" s="3" t="s">
        <v>5</v>
      </c>
      <c r="D31" s="5">
        <v>0</v>
      </c>
      <c r="F31" s="5">
        <v>2.8421709430404007E-14</v>
      </c>
      <c r="G31" s="5">
        <v>2811300</v>
      </c>
      <c r="I31" s="5">
        <v>2.8421709430404007E-14</v>
      </c>
      <c r="J31" s="5">
        <v>2811300</v>
      </c>
    </row>
    <row r="32" spans="2:10" x14ac:dyDescent="0.25">
      <c r="B32" s="3" t="s">
        <v>67</v>
      </c>
      <c r="C32" s="3" t="s">
        <v>6</v>
      </c>
      <c r="D32" s="5">
        <v>0</v>
      </c>
      <c r="F32" s="5">
        <v>-2.8421709430404007E-14</v>
      </c>
      <c r="G32" s="5">
        <v>2811300</v>
      </c>
      <c r="I32" s="5">
        <v>-2.8421709430404007E-14</v>
      </c>
      <c r="J32" s="5">
        <v>2811300</v>
      </c>
    </row>
    <row r="33" spans="2:10" x14ac:dyDescent="0.25">
      <c r="B33" s="3" t="s">
        <v>68</v>
      </c>
      <c r="C33" s="3" t="s">
        <v>9</v>
      </c>
      <c r="D33" s="5">
        <v>200.00000000000003</v>
      </c>
      <c r="F33" s="5">
        <v>200</v>
      </c>
      <c r="G33" s="5">
        <v>2811300</v>
      </c>
      <c r="I33" s="5">
        <v>200</v>
      </c>
      <c r="J33" s="5">
        <v>2811300</v>
      </c>
    </row>
    <row r="34" spans="2:10" x14ac:dyDescent="0.25">
      <c r="B34" s="3" t="s">
        <v>69</v>
      </c>
      <c r="C34" s="3" t="s">
        <v>3</v>
      </c>
      <c r="D34" s="5">
        <v>360000</v>
      </c>
      <c r="F34" s="5">
        <v>360000</v>
      </c>
      <c r="G34" s="5">
        <v>2811300</v>
      </c>
      <c r="I34" s="5">
        <v>360000</v>
      </c>
      <c r="J34" s="5">
        <v>2811300</v>
      </c>
    </row>
    <row r="35" spans="2:10" x14ac:dyDescent="0.25">
      <c r="B35" s="3" t="s">
        <v>70</v>
      </c>
      <c r="C35" s="3" t="s">
        <v>4</v>
      </c>
      <c r="D35" s="5">
        <v>30000</v>
      </c>
      <c r="F35" s="5">
        <v>30000</v>
      </c>
      <c r="G35" s="5">
        <v>2811300</v>
      </c>
      <c r="I35" s="5">
        <v>30000</v>
      </c>
      <c r="J35" s="5">
        <v>2811300</v>
      </c>
    </row>
    <row r="36" spans="2:10" x14ac:dyDescent="0.25">
      <c r="B36" s="3" t="s">
        <v>71</v>
      </c>
      <c r="C36" s="3" t="s">
        <v>2</v>
      </c>
      <c r="D36" s="5">
        <v>10000</v>
      </c>
      <c r="F36" s="5">
        <v>10000</v>
      </c>
      <c r="G36" s="5">
        <v>2811300</v>
      </c>
      <c r="I36" s="5">
        <v>10000</v>
      </c>
      <c r="J36" s="5">
        <v>2811300</v>
      </c>
    </row>
    <row r="37" spans="2:10" x14ac:dyDescent="0.25">
      <c r="B37" s="3" t="s">
        <v>72</v>
      </c>
      <c r="C37" s="3" t="s">
        <v>1</v>
      </c>
      <c r="D37" s="5">
        <v>40000</v>
      </c>
      <c r="F37" s="5">
        <v>40000</v>
      </c>
      <c r="G37" s="5">
        <v>2811300</v>
      </c>
      <c r="I37" s="5">
        <v>40000</v>
      </c>
      <c r="J37" s="5">
        <v>2811300</v>
      </c>
    </row>
    <row r="38" spans="2:10" x14ac:dyDescent="0.25">
      <c r="B38" s="3" t="s">
        <v>73</v>
      </c>
      <c r="C38" s="3" t="s">
        <v>5</v>
      </c>
      <c r="D38" s="5">
        <v>0</v>
      </c>
      <c r="F38" s="5">
        <v>-2.8421709430404007E-14</v>
      </c>
      <c r="G38" s="5">
        <v>2811300</v>
      </c>
      <c r="I38" s="5">
        <v>-2.8421709430404007E-14</v>
      </c>
      <c r="J38" s="5">
        <v>2811300</v>
      </c>
    </row>
    <row r="39" spans="2:10" x14ac:dyDescent="0.25">
      <c r="B39" s="3" t="s">
        <v>74</v>
      </c>
      <c r="C39" s="3" t="s">
        <v>6</v>
      </c>
      <c r="D39" s="5">
        <v>20.000000000000007</v>
      </c>
      <c r="F39" s="5">
        <v>20.000000000000028</v>
      </c>
      <c r="G39" s="5">
        <v>2811300</v>
      </c>
      <c r="I39" s="5">
        <v>20.000000000000028</v>
      </c>
      <c r="J39" s="5">
        <v>2811300</v>
      </c>
    </row>
    <row r="40" spans="2:10" ht="15.75" thickBot="1" x14ac:dyDescent="0.3">
      <c r="B40" s="2" t="s">
        <v>75</v>
      </c>
      <c r="C40" s="2" t="s">
        <v>9</v>
      </c>
      <c r="D40" s="4">
        <v>180</v>
      </c>
      <c r="F40" s="4">
        <v>180.00000000000003</v>
      </c>
      <c r="G40" s="4">
        <v>2811300</v>
      </c>
      <c r="I40" s="4">
        <v>180.00000000000003</v>
      </c>
      <c r="J40" s="4">
        <v>2811300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tabSelected="1" workbookViewId="0">
      <selection activeCell="K24" sqref="K24"/>
    </sheetView>
  </sheetViews>
  <sheetFormatPr baseColWidth="10" defaultRowHeight="15" x14ac:dyDescent="0.25"/>
  <cols>
    <col min="1" max="1" width="11.85546875" customWidth="1"/>
    <col min="2" max="2" width="13.7109375" bestFit="1" customWidth="1"/>
    <col min="3" max="3" width="18.140625" bestFit="1" customWidth="1"/>
    <col min="4" max="4" width="15.7109375" bestFit="1" customWidth="1"/>
    <col min="5" max="5" width="16.42578125" customWidth="1"/>
    <col min="6" max="6" width="9" bestFit="1" customWidth="1"/>
    <col min="7" max="7" width="19.42578125" bestFit="1" customWidth="1"/>
    <col min="9" max="9" width="19.42578125" bestFit="1" customWidth="1"/>
  </cols>
  <sheetData>
    <row r="1" spans="1:9" ht="21.75" customHeight="1" thickBot="1" x14ac:dyDescent="0.3">
      <c r="A1" s="20" t="s">
        <v>43</v>
      </c>
      <c r="B1" s="20" t="s">
        <v>0</v>
      </c>
      <c r="C1" s="17" t="s">
        <v>42</v>
      </c>
      <c r="D1" s="18"/>
      <c r="E1" s="18"/>
      <c r="F1" s="18"/>
      <c r="G1" s="18"/>
      <c r="H1" s="18"/>
      <c r="I1" s="19"/>
    </row>
    <row r="2" spans="1:9" ht="30.75" thickBot="1" x14ac:dyDescent="0.3">
      <c r="A2" s="21"/>
      <c r="B2" s="21"/>
      <c r="C2" s="22" t="s">
        <v>114</v>
      </c>
      <c r="D2" s="22" t="s">
        <v>115</v>
      </c>
      <c r="E2" s="22" t="s">
        <v>116</v>
      </c>
      <c r="F2" s="22" t="s">
        <v>117</v>
      </c>
      <c r="G2" s="22" t="s">
        <v>118</v>
      </c>
      <c r="H2" s="22" t="s">
        <v>119</v>
      </c>
      <c r="I2" s="22" t="s">
        <v>120</v>
      </c>
    </row>
    <row r="3" spans="1:9" ht="15.75" thickBot="1" x14ac:dyDescent="0.3">
      <c r="A3" s="7">
        <v>1</v>
      </c>
      <c r="B3" s="7">
        <v>100000</v>
      </c>
      <c r="C3" s="13">
        <v>400000</v>
      </c>
      <c r="D3" s="13">
        <v>30000</v>
      </c>
      <c r="E3" s="13">
        <v>10000</v>
      </c>
      <c r="F3" s="13">
        <v>380000</v>
      </c>
      <c r="G3" s="13">
        <v>19.999999999999993</v>
      </c>
      <c r="H3" s="13">
        <v>0</v>
      </c>
      <c r="I3" s="13">
        <v>200</v>
      </c>
    </row>
    <row r="4" spans="1:9" ht="15.75" thickBot="1" x14ac:dyDescent="0.3">
      <c r="A4" s="7">
        <v>2</v>
      </c>
      <c r="B4" s="7">
        <v>410000</v>
      </c>
      <c r="C4" s="13">
        <v>400000</v>
      </c>
      <c r="D4" s="13">
        <v>30000</v>
      </c>
      <c r="E4" s="13">
        <v>10000</v>
      </c>
      <c r="F4" s="13">
        <v>409999.99999999994</v>
      </c>
      <c r="G4" s="13">
        <v>0</v>
      </c>
      <c r="H4" s="13">
        <v>0</v>
      </c>
      <c r="I4" s="13">
        <v>200</v>
      </c>
    </row>
    <row r="5" spans="1:9" ht="15.75" thickBot="1" x14ac:dyDescent="0.3">
      <c r="A5" s="7">
        <v>3</v>
      </c>
      <c r="B5" s="7">
        <v>770000</v>
      </c>
      <c r="C5" s="13">
        <v>400000.00000000006</v>
      </c>
      <c r="D5" s="13">
        <v>30000</v>
      </c>
      <c r="E5" s="13">
        <v>10000</v>
      </c>
      <c r="F5" s="13">
        <v>80000</v>
      </c>
      <c r="G5" s="13">
        <v>0</v>
      </c>
      <c r="H5" s="13">
        <v>0</v>
      </c>
      <c r="I5" s="13">
        <v>200.00000000000003</v>
      </c>
    </row>
    <row r="6" spans="1:9" ht="15.75" thickBot="1" x14ac:dyDescent="0.3">
      <c r="A6" s="7">
        <v>4</v>
      </c>
      <c r="B6" s="7">
        <v>440000</v>
      </c>
      <c r="C6" s="13">
        <v>360000</v>
      </c>
      <c r="D6" s="13">
        <v>30000</v>
      </c>
      <c r="E6" s="13">
        <v>10000</v>
      </c>
      <c r="F6" s="13">
        <v>40000</v>
      </c>
      <c r="G6" s="13">
        <v>0</v>
      </c>
      <c r="H6" s="13">
        <v>20.000000000000007</v>
      </c>
      <c r="I6" s="13">
        <v>180</v>
      </c>
    </row>
    <row r="7" spans="1:9" ht="15.75" thickBot="1" x14ac:dyDescent="0.3">
      <c r="A7" s="6"/>
      <c r="B7" s="11" t="s">
        <v>44</v>
      </c>
      <c r="C7" s="12">
        <f>SUM(C3:C6)</f>
        <v>1560000</v>
      </c>
      <c r="D7" s="12">
        <f t="shared" ref="D7:I7" si="0">SUM(D3:D6)</f>
        <v>120000</v>
      </c>
      <c r="E7" s="12">
        <f t="shared" si="0"/>
        <v>40000</v>
      </c>
      <c r="F7" s="12">
        <f t="shared" si="0"/>
        <v>910000</v>
      </c>
      <c r="G7" s="12">
        <f t="shared" si="0"/>
        <v>19.999999999999993</v>
      </c>
      <c r="H7" s="12">
        <f t="shared" si="0"/>
        <v>20.000000000000007</v>
      </c>
      <c r="I7" s="12">
        <f t="shared" si="0"/>
        <v>780</v>
      </c>
    </row>
    <row r="8" spans="1:9" ht="18.75" customHeight="1" thickBot="1" x14ac:dyDescent="0.3">
      <c r="A8" s="6"/>
      <c r="B8" s="11" t="s">
        <v>7</v>
      </c>
      <c r="C8" s="12">
        <v>0.81</v>
      </c>
      <c r="D8" s="12">
        <v>0.9</v>
      </c>
      <c r="E8" s="12">
        <v>1.1000000000000001</v>
      </c>
      <c r="F8" s="12">
        <v>0.11</v>
      </c>
      <c r="G8" s="12">
        <v>1000</v>
      </c>
      <c r="H8" s="12">
        <v>600</v>
      </c>
      <c r="I8" s="12">
        <v>1620</v>
      </c>
    </row>
    <row r="9" spans="1:9" ht="15.75" thickBot="1" x14ac:dyDescent="0.3">
      <c r="A9" s="6"/>
      <c r="B9" s="9" t="s">
        <v>8</v>
      </c>
      <c r="C9" s="10">
        <f>SUMPRODUCT(C7:I7,C8:I8)</f>
        <v>2811300</v>
      </c>
      <c r="D9" s="6"/>
      <c r="E9" s="6"/>
      <c r="F9" s="6"/>
      <c r="G9" s="6"/>
      <c r="H9" s="6"/>
      <c r="I9" s="6"/>
    </row>
    <row r="10" spans="1:9" ht="15.75" thickBot="1" x14ac:dyDescent="0.3"/>
    <row r="11" spans="1:9" ht="15.75" thickBot="1" x14ac:dyDescent="0.3">
      <c r="A11" s="20" t="s">
        <v>43</v>
      </c>
      <c r="B11" s="20" t="s">
        <v>0</v>
      </c>
      <c r="C11" s="17" t="s">
        <v>45</v>
      </c>
      <c r="D11" s="18"/>
      <c r="E11" s="18"/>
      <c r="F11" s="18"/>
      <c r="G11" s="19"/>
    </row>
    <row r="12" spans="1:9" ht="20.25" customHeight="1" thickBot="1" x14ac:dyDescent="0.3">
      <c r="A12" s="21"/>
      <c r="B12" s="21"/>
      <c r="C12" s="8" t="s">
        <v>3</v>
      </c>
      <c r="D12" s="8" t="s">
        <v>4</v>
      </c>
      <c r="E12" s="8" t="s">
        <v>2</v>
      </c>
      <c r="F12" s="8" t="s">
        <v>1</v>
      </c>
      <c r="G12" s="8" t="s">
        <v>9</v>
      </c>
    </row>
    <row r="13" spans="1:9" ht="15.75" thickBot="1" x14ac:dyDescent="0.3">
      <c r="A13" s="7">
        <v>1</v>
      </c>
      <c r="B13" s="7">
        <v>100000</v>
      </c>
      <c r="C13" s="7">
        <f>2000*I3</f>
        <v>400000</v>
      </c>
      <c r="D13" s="7">
        <v>30000</v>
      </c>
      <c r="E13" s="7">
        <v>10000</v>
      </c>
      <c r="F13" s="7">
        <f>C3+D3+E3+40000-B3</f>
        <v>380000</v>
      </c>
      <c r="G13" s="7">
        <f>180+G3-H3</f>
        <v>200</v>
      </c>
    </row>
    <row r="14" spans="1:9" ht="15.75" thickBot="1" x14ac:dyDescent="0.3">
      <c r="A14" s="7">
        <v>2</v>
      </c>
      <c r="B14" s="7">
        <v>410000</v>
      </c>
      <c r="C14" s="7">
        <f t="shared" ref="C14:C16" si="1">2000*I4</f>
        <v>400000</v>
      </c>
      <c r="D14" s="7">
        <v>30000</v>
      </c>
      <c r="E14" s="7">
        <v>10000</v>
      </c>
      <c r="F14" s="7">
        <f>C4+D4+E4+F3-B4</f>
        <v>410000</v>
      </c>
      <c r="G14" s="7">
        <f>I3+G4-H4</f>
        <v>200</v>
      </c>
    </row>
    <row r="15" spans="1:9" ht="15.75" thickBot="1" x14ac:dyDescent="0.3">
      <c r="A15" s="7">
        <v>3</v>
      </c>
      <c r="B15" s="7">
        <v>770000</v>
      </c>
      <c r="C15" s="7">
        <f t="shared" si="1"/>
        <v>400000.00000000006</v>
      </c>
      <c r="D15" s="7">
        <v>30000</v>
      </c>
      <c r="E15" s="7">
        <v>10000</v>
      </c>
      <c r="F15" s="7">
        <f>C5+D5+E5+F4-B5</f>
        <v>80000</v>
      </c>
      <c r="G15" s="7">
        <f t="shared" ref="G15:G16" si="2">I4+G5-H5</f>
        <v>200</v>
      </c>
    </row>
    <row r="16" spans="1:9" ht="15.75" thickBot="1" x14ac:dyDescent="0.3">
      <c r="A16" s="7">
        <v>4</v>
      </c>
      <c r="B16" s="7">
        <v>440000</v>
      </c>
      <c r="C16" s="7">
        <f t="shared" si="1"/>
        <v>360000</v>
      </c>
      <c r="D16" s="7">
        <v>30000</v>
      </c>
      <c r="E16" s="7">
        <v>10000</v>
      </c>
      <c r="F16" s="7">
        <f>C6+D6+E6+F5-B6</f>
        <v>40000</v>
      </c>
      <c r="G16" s="7">
        <f t="shared" si="2"/>
        <v>180.00000000000003</v>
      </c>
    </row>
  </sheetData>
  <mergeCells count="6">
    <mergeCell ref="C1:I1"/>
    <mergeCell ref="B1:B2"/>
    <mergeCell ref="A1:A2"/>
    <mergeCell ref="A11:A12"/>
    <mergeCell ref="B11:B12"/>
    <mergeCell ref="C11:G1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de respuestas 1</vt:lpstr>
      <vt:lpstr>Informe de sensibilidad 1</vt:lpstr>
      <vt:lpstr>Informe de límites 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MENDEZ</dc:creator>
  <cp:lastModifiedBy>ABEL MENDEZ</cp:lastModifiedBy>
  <dcterms:created xsi:type="dcterms:W3CDTF">2018-06-04T03:59:22Z</dcterms:created>
  <dcterms:modified xsi:type="dcterms:W3CDTF">2018-07-09T02:40:06Z</dcterms:modified>
</cp:coreProperties>
</file>